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05" windowWidth="15330" windowHeight="6630" activeTab="5"/>
  </bookViews>
  <sheets>
    <sheet name="Data Entry Page" sheetId="1" r:id="rId1"/>
    <sheet name="Summary Page" sheetId="2" r:id="rId2"/>
    <sheet name="Form A" sheetId="3" r:id="rId3"/>
    <sheet name="Form B" sheetId="4" r:id="rId4"/>
    <sheet name="Form C" sheetId="5" r:id="rId5"/>
    <sheet name="Informational Data" sheetId="6" r:id="rId6"/>
  </sheets>
  <definedNames>
    <definedName name="_xlnm.Print_Area" localSheetId="0">'Data Entry Page'!$A$1:$M$62</definedName>
    <definedName name="_xlnm.Print_Area" localSheetId="2">'Form A'!$A$1:$R$57</definedName>
    <definedName name="_xlnm.Print_Area" localSheetId="3">'Form B'!$A$1:$O$60</definedName>
    <definedName name="_xlnm.Print_Area" localSheetId="1">'Summary Page'!$A$1:$N$46</definedName>
    <definedName name="_xlnm.Print_Titles" localSheetId="2">'Form A'!$1:$8</definedName>
    <definedName name="_xlnm.Print_Titles" localSheetId="3">'Form B'!$1:$6</definedName>
  </definedNames>
  <calcPr fullCalcOnLoad="1"/>
</workbook>
</file>

<file path=xl/comments1.xml><?xml version="1.0" encoding="utf-8"?>
<comments xmlns="http://schemas.openxmlformats.org/spreadsheetml/2006/main">
  <authors>
    <author>Becky Webb</author>
  </authors>
  <commentList>
    <comment ref="J21" authorId="0">
      <text>
        <r>
          <rPr>
            <b/>
            <sz val="8"/>
            <rFont val="Tahoma"/>
            <family val="2"/>
          </rPr>
          <t xml:space="preserve">Prior Year Tax Rate Ceiling
</t>
        </r>
        <r>
          <rPr>
            <sz val="8"/>
            <rFont val="Tahoma"/>
            <family val="2"/>
          </rPr>
          <t xml:space="preserve">Enter the rate from the prior year Informational Summary Page, Line F from the most updated prior year form.
This number is revised as changes or updates are made to the prior year data.
Additional Explanation:
For those political subdivisions that voluntarily reduce their tax rate in an even numbered year but did not revert back to the tax rate ceiling without voluntary reduction, in the following odd numbered year the tax rate ceiling will be based on the voluntarily reduced rate. The political subdivision must use the Tax Rate Summary Page for setting its  property tax rate.  The tax rate ceiling will be based on the prior year Line F unless the political subdivision's governing body formally reverts back to the tax rate ceiling based on the prior year ceiling in a following even-numbered year.  The Informational Summary Page shows the information that would have been on the line items for the Summary Page had no voluntary reduction been taken in a prior even numbered year(s).  This page also provides the starting point for future years if the political subdivision's governing body formally reverts back to the tax rate ceiling based on prior year ceiling.  
If a voluntary reduction was taken in 2008, 2010, 2012, 2014, 2016, 2018, 2020, 2022 that didn't revert back to the tax rate ceiling without the voluntary reduction or a voluntary reduction was taken in 2022 (even numbered year) the political subdivision can increase the tax rate in 2024 (the following even numbered year). To increase the tax rate the political subdivision must conduct a public hearing, and in a public meeting it should adopt an ordinance, resolution, or policy statement justifying its action prior to setting and certifying its tax rate. The political subdivision MUST include a copy of its hearing minutes and/or ordinance, resolution, or policy statement to the SAO along with the 2024 forms indicating the decision to increase the tax rate from the previous even numbered year(s) voluntary reduced rate.  </t>
        </r>
        <r>
          <rPr>
            <sz val="8"/>
            <rFont val="Tahoma"/>
            <family val="2"/>
          </rPr>
          <t xml:space="preserve">
</t>
        </r>
      </text>
    </comment>
    <comment ref="J23" authorId="0">
      <text>
        <r>
          <rPr>
            <b/>
            <sz val="8"/>
            <rFont val="Tahoma"/>
            <family val="2"/>
          </rPr>
          <t xml:space="preserve">Maximum Authorized Levy
</t>
        </r>
        <r>
          <rPr>
            <sz val="8"/>
            <rFont val="Tahoma"/>
            <family val="2"/>
          </rPr>
          <t xml:space="preserve">Enter the rate allowed by the most recent voter approved increase. 
Prior Year Summary Page, Line E (if no election) or Form B, Line 15 for a current year election.
This is a revision to the calculation process due to a definition change of the maximum authorized levy which was revised  in SB 711 passed in 2008.  
Previously the maximum authorized levy was the greater of the rate in effect in 1984 or the most recent voter approved increase.
</t>
        </r>
      </text>
    </comment>
    <comment ref="E6" authorId="0">
      <text>
        <r>
          <rPr>
            <b/>
            <sz val="8"/>
            <rFont val="Tahoma"/>
            <family val="2"/>
          </rPr>
          <t xml:space="preserve">Political Subdivision Code
</t>
        </r>
        <r>
          <rPr>
            <sz val="8"/>
            <rFont val="Tahoma"/>
            <family val="2"/>
          </rPr>
          <t>Can be found on previous years' tax rate forms and certification letters.  
The first two 2 digits indicate type of political subdivision, the middle 3 digits indicate the primary county, and the last 4 digits indicate the sequencing.</t>
        </r>
      </text>
    </comment>
    <comment ref="E8" authorId="0">
      <text>
        <r>
          <rPr>
            <b/>
            <sz val="8"/>
            <rFont val="Tahoma"/>
            <family val="2"/>
          </rPr>
          <t xml:space="preserve">Levy Purpose
</t>
        </r>
        <r>
          <rPr>
            <sz val="8"/>
            <rFont val="Tahoma"/>
            <family val="2"/>
          </rPr>
          <t>Can be found on previous years' tax rate forms and certification letters.</t>
        </r>
      </text>
    </comment>
    <comment ref="E26" authorId="0">
      <text>
        <r>
          <rPr>
            <b/>
            <sz val="8"/>
            <rFont val="Tahoma"/>
            <family val="2"/>
          </rPr>
          <t xml:space="preserve">Real Estate
Current Year Assessed Valuation
</t>
        </r>
        <r>
          <rPr>
            <sz val="8"/>
            <rFont val="Tahoma"/>
            <family val="2"/>
          </rPr>
          <t xml:space="preserve">Include the current year's state and locally assessed valuation obtained from the County Clerk, County Assessor, or comparable office.  The assessed valuation entered on the questionnaire should be </t>
        </r>
        <r>
          <rPr>
            <u val="single"/>
            <sz val="8"/>
            <rFont val="Tahoma"/>
            <family val="2"/>
          </rPr>
          <t>finalized by the local board of equalization</t>
        </r>
        <r>
          <rPr>
            <sz val="8"/>
            <rFont val="Tahoma"/>
            <family val="2"/>
          </rPr>
          <t>.</t>
        </r>
        <r>
          <rPr>
            <sz val="8"/>
            <rFont val="Tahoma"/>
            <family val="2"/>
          </rPr>
          <t xml:space="preserve">
This includes residential real estate, commercial real estate, agricultural real estate, and both locally and state assessed rail road and utilities.
For projects including tax increment financing, urban renewal projects, or enterprise zones, only the taxable base valuation is included in the valuation totals for tax rate purposes.  The incremental increase in the valuation attributable to the improvements will come onto the tax rolls as new construction at the conclusion of the project.
</t>
        </r>
      </text>
    </comment>
    <comment ref="G26" authorId="0">
      <text>
        <r>
          <rPr>
            <b/>
            <sz val="8"/>
            <rFont val="Tahoma"/>
            <family val="2"/>
          </rPr>
          <t xml:space="preserve">Personal Property 
Current Year Assessed Valuation
</t>
        </r>
        <r>
          <rPr>
            <sz val="8"/>
            <rFont val="Tahoma"/>
            <family val="2"/>
          </rPr>
          <t xml:space="preserve">Include the current year's state and locally assessed valuation for personal property obtained from the County Clerk, County Assessor, or comparable office.  The assessed valuation entered on the questionnaire should be </t>
        </r>
        <r>
          <rPr>
            <u val="single"/>
            <sz val="8"/>
            <rFont val="Tahoma"/>
            <family val="2"/>
          </rPr>
          <t>finalized by the local board of equalization</t>
        </r>
        <r>
          <rPr>
            <sz val="8"/>
            <rFont val="Tahoma"/>
            <family val="2"/>
          </rPr>
          <t>.
For projects including tax increment financing, urban renewal projects, or enterprise zones, only the taxable base valuation is included in the valuation totals for tax rate purposes.  The incremental increase in the valuation attributable to the improvements will come onto the tax rolls as new construction at the conclusion of the project.</t>
        </r>
        <r>
          <rPr>
            <sz val="8"/>
            <rFont val="Tahoma"/>
            <family val="2"/>
          </rPr>
          <t xml:space="preserve">
</t>
        </r>
        <r>
          <rPr>
            <b/>
            <sz val="8"/>
            <rFont val="Tahoma"/>
            <family val="2"/>
          </rPr>
          <t>If a political subdivision does not tax personal property, enter zero on this line.</t>
        </r>
      </text>
    </comment>
    <comment ref="E27" authorId="0">
      <text>
        <r>
          <rPr>
            <b/>
            <sz val="8"/>
            <rFont val="Tahoma"/>
            <family val="2"/>
          </rPr>
          <t xml:space="preserve">Real Estate 
New Construction &amp; Improvements
</t>
        </r>
        <r>
          <rPr>
            <sz val="8"/>
            <rFont val="Tahoma"/>
            <family val="2"/>
          </rPr>
          <t xml:space="preserve">Include new construction and improvements obtained from the County Clerk, County Assessor, or comparable office for residential real estate, commercial real estate, and agricultural real estate.
</t>
        </r>
      </text>
    </comment>
    <comment ref="G27" authorId="0">
      <text>
        <r>
          <rPr>
            <b/>
            <sz val="8"/>
            <rFont val="Tahoma"/>
            <family val="2"/>
          </rPr>
          <t xml:space="preserve">Personal Property 
New Construction &amp; Improvements
</t>
        </r>
        <r>
          <rPr>
            <sz val="8"/>
            <rFont val="Tahoma"/>
            <family val="2"/>
          </rPr>
          <t>This is NOT a data entry item.  The State Auditor's Office will calculate the New Construction &amp; Improvements for Personal Property based on the Current Year Personal Property and the Prior Year Personal Property data entered.</t>
        </r>
        <r>
          <rPr>
            <b/>
            <sz val="8"/>
            <rFont val="Tahoma"/>
            <family val="2"/>
          </rPr>
          <t xml:space="preserve">
</t>
        </r>
        <r>
          <rPr>
            <sz val="8"/>
            <rFont val="Tahoma"/>
            <family val="2"/>
          </rPr>
          <t xml:space="preserve">New Construction Personal Property is defined in Section 137.073, RSMo, as the Increase in Personal Property.  
This is a calculated amount and does NOT require data entry of any amount the County Clerk, County Assessor, or comparable office indicated as personal property new construction.
</t>
        </r>
      </text>
    </comment>
    <comment ref="E5" authorId="0">
      <text>
        <r>
          <rPr>
            <b/>
            <sz val="8"/>
            <rFont val="Tahoma"/>
            <family val="2"/>
          </rPr>
          <t xml:space="preserve">Political Subdivision Name
</t>
        </r>
        <r>
          <rPr>
            <sz val="8"/>
            <rFont val="Tahoma"/>
            <family val="2"/>
          </rPr>
          <t>Can be found on previous years' tax rate forms and certification letters.</t>
        </r>
      </text>
    </comment>
    <comment ref="E28" authorId="0">
      <text>
        <r>
          <rPr>
            <b/>
            <sz val="8"/>
            <rFont val="Tahoma"/>
            <family val="2"/>
          </rPr>
          <t>Real Estate
Newly Added Territory</t>
        </r>
        <r>
          <rPr>
            <sz val="8"/>
            <rFont val="Tahoma"/>
            <family val="2"/>
          </rPr>
          <t xml:space="preserve">
Enter the assessed valuation of the real taxable property that was newly added (annexed).  This includes property that was not in the prior year's assessed valuation, but is in the current year's assessed valuation that is not already included in New Construction &amp; Improvements.</t>
        </r>
        <r>
          <rPr>
            <sz val="8"/>
            <rFont val="Tahoma"/>
            <family val="2"/>
          </rPr>
          <t xml:space="preserve">
May be obtained from the County Clerk or County Assessor.</t>
        </r>
      </text>
    </comment>
    <comment ref="G28" authorId="0">
      <text>
        <r>
          <rPr>
            <b/>
            <sz val="8"/>
            <rFont val="Tahoma"/>
            <family val="2"/>
          </rPr>
          <t xml:space="preserve">Personal Property
Newly Added Territory
</t>
        </r>
        <r>
          <rPr>
            <sz val="8"/>
            <rFont val="Tahoma"/>
            <family val="2"/>
          </rPr>
          <t>Enter the assessed valuation of the personal taxable property that was newly added (annexed).  This includes property that was not in the prior year's assessed valuation, but is in the current year's assessed valuation that is not already included in New Construction &amp; Improvements.
May be obtained from the County Clerk or County Assessor.</t>
        </r>
        <r>
          <rPr>
            <sz val="8"/>
            <rFont val="Tahoma"/>
            <family val="2"/>
          </rPr>
          <t xml:space="preserve">
</t>
        </r>
        <r>
          <rPr>
            <b/>
            <sz val="8"/>
            <rFont val="Tahoma"/>
            <family val="2"/>
          </rPr>
          <t>If a political subdivision does not tax personal property, enter zero on this line.</t>
        </r>
      </text>
    </comment>
    <comment ref="E29" authorId="0">
      <text>
        <r>
          <rPr>
            <b/>
            <sz val="8"/>
            <rFont val="Tahoma"/>
            <family val="2"/>
          </rPr>
          <t>Real Estate 
Prior Year Assessed Valuation</t>
        </r>
        <r>
          <rPr>
            <sz val="8"/>
            <rFont val="Tahoma"/>
            <family val="2"/>
          </rPr>
          <t xml:space="preserve">
Include prior year year's state and locally assessed valuation obtained from the County Clerk, County Assessor, or comparable office.
This includes residential real estate, commercial real estate, agricultural real estate, and both locally and state assessed rail road and utilities.
Note:  If this is different than the amount on the prior year's Form A, Line 1, then revise the prior year's tax rate form to recalculate the prior year's tax rate ceiling.  Enter the revised prior year's tax rate ceiling on the current year's Summary Page, Line A.</t>
        </r>
      </text>
    </comment>
    <comment ref="G29" authorId="0">
      <text>
        <r>
          <rPr>
            <b/>
            <sz val="8"/>
            <rFont val="Tahoma"/>
            <family val="2"/>
          </rPr>
          <t xml:space="preserve">Personal Property
Prior Year Assessed Valuation
</t>
        </r>
        <r>
          <rPr>
            <sz val="8"/>
            <rFont val="Tahoma"/>
            <family val="2"/>
          </rPr>
          <t>Include prior year year's state and locally assessed valuation obtained from the County Clerk, County Assessor, or comparable office.
Note:  If this is different than the amount on the prior year's Form A, Line 1, then revise the prior year's tax rate form to recalculate the prior year's tax rate ceiling.  Enter the revised prior year's tax rate ceiling on the current year's  Summary Page, Line A.</t>
        </r>
        <r>
          <rPr>
            <sz val="8"/>
            <rFont val="Tahoma"/>
            <family val="2"/>
          </rPr>
          <t xml:space="preserve">
</t>
        </r>
        <r>
          <rPr>
            <b/>
            <sz val="8"/>
            <rFont val="Tahoma"/>
            <family val="2"/>
          </rPr>
          <t>If a political subdivision does not tax personal property, enter zero on this line.</t>
        </r>
      </text>
    </comment>
    <comment ref="E30" authorId="0">
      <text>
        <r>
          <rPr>
            <b/>
            <sz val="8"/>
            <rFont val="Tahoma"/>
            <family val="2"/>
          </rPr>
          <t xml:space="preserve">Real Estate
Newly Separated Territory
</t>
        </r>
        <r>
          <rPr>
            <sz val="8"/>
            <rFont val="Tahoma"/>
            <family val="2"/>
          </rPr>
          <t>Enter the assessed valuation of real taxable property that was separated (de-annexed) from the political subdivision.  This includes property that was included in the prior year's assessed valuation, but is not in the current year's assessed valuation.
May be obtained from the County Clerk or County Assessor.</t>
        </r>
        <r>
          <rPr>
            <sz val="8"/>
            <rFont val="Tahoma"/>
            <family val="2"/>
          </rPr>
          <t xml:space="preserve">
</t>
        </r>
      </text>
    </comment>
    <comment ref="G30" authorId="0">
      <text>
        <r>
          <rPr>
            <b/>
            <sz val="8"/>
            <rFont val="Tahoma"/>
            <family val="2"/>
          </rPr>
          <t>Personal Property
Newly Separated Territory</t>
        </r>
        <r>
          <rPr>
            <sz val="8"/>
            <rFont val="Tahoma"/>
            <family val="2"/>
          </rPr>
          <t xml:space="preserve">
Enter the assessed valuation of personal taxable property that was separated (de-annexed) from the political subdivision.  This includes property that was included in the prior year's assessed valuation, but is not in the current year's assessed valuation.
May be obtained from the County Clerk or County Assessor.
</t>
        </r>
        <r>
          <rPr>
            <b/>
            <sz val="8"/>
            <rFont val="Tahoma"/>
            <family val="2"/>
          </rPr>
          <t>If a political subdivision does not tax personal property, enter zero on this line.</t>
        </r>
        <r>
          <rPr>
            <sz val="8"/>
            <rFont val="Tahoma"/>
            <family val="2"/>
          </rPr>
          <t xml:space="preserve">
</t>
        </r>
      </text>
    </comment>
    <comment ref="E31" authorId="0">
      <text>
        <r>
          <rPr>
            <b/>
            <sz val="8"/>
            <rFont val="Tahoma"/>
            <family val="2"/>
          </rPr>
          <t>Real Estate
Property Changed from Local to State Assessed</t>
        </r>
        <r>
          <rPr>
            <sz val="8"/>
            <rFont val="Tahoma"/>
            <family val="2"/>
          </rPr>
          <t xml:space="preserve">
Enter the assessed valuation of real property that was locally assessed in the prior year, but assessed by the State Tax Commission in the current year.  This value would be the value of the property in the prior year.
</t>
        </r>
      </text>
    </comment>
    <comment ref="G31" authorId="0">
      <text>
        <r>
          <rPr>
            <b/>
            <sz val="8"/>
            <rFont val="Tahoma"/>
            <family val="2"/>
          </rPr>
          <t xml:space="preserve">Personal Property
Property Changed from Local to State Assessed
</t>
        </r>
        <r>
          <rPr>
            <sz val="8"/>
            <rFont val="Tahoma"/>
            <family val="2"/>
          </rPr>
          <t xml:space="preserve">Enter the assessed valuation of real property that was locally assessed in the prior year, but assessed by the State Tax Commission in the current year.  This value would be the value of the property in the prior year.
</t>
        </r>
        <r>
          <rPr>
            <sz val="8"/>
            <rFont val="Tahoma"/>
            <family val="2"/>
          </rPr>
          <t xml:space="preserve">
</t>
        </r>
        <r>
          <rPr>
            <b/>
            <sz val="8"/>
            <rFont val="Tahoma"/>
            <family val="2"/>
          </rPr>
          <t xml:space="preserve">If a political subdivision does not tax personal property, enter zero on this line.
</t>
        </r>
      </text>
    </comment>
    <comment ref="E34" authorId="0">
      <text>
        <r>
          <rPr>
            <b/>
            <sz val="8"/>
            <rFont val="Tahoma"/>
            <family val="2"/>
          </rPr>
          <t xml:space="preserve">Date of Election
</t>
        </r>
        <r>
          <rPr>
            <sz val="8"/>
            <rFont val="Tahoma"/>
            <family val="2"/>
          </rPr>
          <t>Enter the date of the election at which the new or increased tax was approved by voters since the prior year's tax rate was set.</t>
        </r>
        <r>
          <rPr>
            <sz val="8"/>
            <rFont val="Tahoma"/>
            <family val="2"/>
          </rPr>
          <t xml:space="preserve">
</t>
        </r>
      </text>
    </comment>
    <comment ref="E36" authorId="0">
      <text>
        <r>
          <rPr>
            <b/>
            <sz val="8"/>
            <rFont val="Tahoma"/>
            <family val="2"/>
          </rPr>
          <t xml:space="preserve">Is this Election Increasing an Existing Rate?
</t>
        </r>
        <r>
          <rPr>
            <sz val="8"/>
            <rFont val="Tahoma"/>
            <family val="2"/>
          </rPr>
          <t xml:space="preserve">If this is a New Rate or a Rate to Renew an Expired Levy, Answer "No".  Also, Enter "No" if an expiration date is entered.
Otherwise, if the election increases a tax rate levied in the prior year, Answer "Yes".
</t>
        </r>
        <r>
          <rPr>
            <sz val="8"/>
            <rFont val="Tahoma"/>
            <family val="2"/>
          </rPr>
          <t xml:space="preserve">
</t>
        </r>
      </text>
    </comment>
    <comment ref="J40" authorId="0">
      <text>
        <r>
          <rPr>
            <b/>
            <sz val="8"/>
            <rFont val="Tahoma"/>
            <family val="2"/>
          </rPr>
          <t xml:space="preserve">Expiration Date
</t>
        </r>
        <r>
          <rPr>
            <sz val="8"/>
            <rFont val="Tahoma"/>
            <family val="2"/>
          </rPr>
          <t>Enter the last year the voter approved rate will be in effect, if the rate was voted for a limited time.  
Use this line only if the ballot includes a sunset clause.</t>
        </r>
        <r>
          <rPr>
            <sz val="8"/>
            <rFont val="Tahoma"/>
            <family val="2"/>
          </rPr>
          <t xml:space="preserve">
</t>
        </r>
      </text>
    </comment>
    <comment ref="E39" authorId="0">
      <text>
        <r>
          <rPr>
            <b/>
            <sz val="8"/>
            <rFont val="Tahoma"/>
            <family val="2"/>
          </rPr>
          <t xml:space="preserve">Amount of Increase (an "increase of")
</t>
        </r>
        <r>
          <rPr>
            <sz val="8"/>
            <rFont val="Tahoma"/>
            <family val="2"/>
          </rPr>
          <t>Enter the amount the voters approved to increase the tax rate by.  Example if there was ten cent increase approved then enter 0.1000.</t>
        </r>
      </text>
    </comment>
    <comment ref="E41" authorId="0">
      <text>
        <r>
          <rPr>
            <b/>
            <sz val="8"/>
            <rFont val="Tahoma"/>
            <family val="2"/>
          </rPr>
          <t xml:space="preserve">Stated Rate Approved (an "increase to")
</t>
        </r>
        <r>
          <rPr>
            <sz val="8"/>
            <rFont val="Tahoma"/>
            <family val="2"/>
          </rPr>
          <t>Enter the rate approved by the voters to increase the tax rate to.  Example if the tax rate is increased to twenty five cents then enter 0.2500.</t>
        </r>
        <r>
          <rPr>
            <sz val="8"/>
            <rFont val="Tahoma"/>
            <family val="2"/>
          </rPr>
          <t xml:space="preserve">
</t>
        </r>
      </text>
    </comment>
    <comment ref="J35" authorId="0">
      <text>
        <r>
          <rPr>
            <b/>
            <sz val="8"/>
            <rFont val="Tahoma"/>
            <family val="2"/>
          </rPr>
          <t>Election Results - Yes Votes</t>
        </r>
        <r>
          <rPr>
            <sz val="8"/>
            <rFont val="Tahoma"/>
            <family val="2"/>
          </rPr>
          <t xml:space="preserve">
Enter the total number of "yes" votes in the entire political subdivision.  Depending on the location of the political subdivision, sometimes there are more than one election authority certifying the election results.  Be sure to total the results from each election authority and enter the total number of Yes votes here.
</t>
        </r>
        <r>
          <rPr>
            <sz val="8"/>
            <rFont val="Tahoma"/>
            <family val="2"/>
          </rPr>
          <t xml:space="preserve">
</t>
        </r>
      </text>
    </comment>
    <comment ref="J36" authorId="0">
      <text>
        <r>
          <rPr>
            <b/>
            <sz val="8"/>
            <rFont val="Tahoma"/>
            <family val="2"/>
          </rPr>
          <t>Election Results - No Votes</t>
        </r>
        <r>
          <rPr>
            <sz val="8"/>
            <rFont val="Tahoma"/>
            <family val="2"/>
          </rPr>
          <t xml:space="preserve">
Enter the total number of "no" votes in the entire political subdivision.  Depending on the location of the political subdivision, sometimes there are more than one election authority certifying the election results.  Be sure to total the results from each election authority and enter the total number of No votes here.</t>
        </r>
      </text>
    </comment>
    <comment ref="A43" authorId="0">
      <text>
        <r>
          <rPr>
            <b/>
            <sz val="8"/>
            <rFont val="Tahoma"/>
            <family val="2"/>
          </rPr>
          <t>Ballot Language Approved:</t>
        </r>
        <r>
          <rPr>
            <sz val="8"/>
            <rFont val="Tahoma"/>
            <family val="2"/>
          </rPr>
          <t xml:space="preserve">
Either type in the ballot language approved by the voters or attach a hard copy sample to be reviewed.
</t>
        </r>
        <r>
          <rPr>
            <sz val="8"/>
            <rFont val="Tahoma"/>
            <family val="2"/>
          </rPr>
          <t xml:space="preserve">
Attach a sample ballot or state the proposition posed to the voters exactly as it appeared on the ballot.
</t>
        </r>
      </text>
    </comment>
    <comment ref="J52" authorId="0">
      <text>
        <r>
          <rPr>
            <b/>
            <sz val="8"/>
            <rFont val="Tahoma"/>
            <family val="2"/>
          </rPr>
          <t xml:space="preserve">Debt Service
Next Calendar Year's Principal &amp; Interest Payments
</t>
        </r>
        <r>
          <rPr>
            <sz val="8"/>
            <rFont val="Tahoma"/>
            <family val="2"/>
          </rPr>
          <t>Use the following year's payments to complete the current year's Debt Service Worksheet.
Include the principal and interest payments due on outstanding general obligation bond issues plus anticipated fee of any transfer agent or buying agent due during the current year.</t>
        </r>
      </text>
    </comment>
    <comment ref="J53" authorId="0">
      <text>
        <r>
          <rPr>
            <b/>
            <sz val="8"/>
            <rFont val="Tahoma"/>
            <family val="2"/>
          </rPr>
          <t xml:space="preserve">Debt Service
Estimated Cost of Collection &amp; 
Anticipated Delinquencies
</t>
        </r>
        <r>
          <rPr>
            <sz val="8"/>
            <rFont val="Tahoma"/>
            <family val="2"/>
          </rPr>
          <t xml:space="preserve">This includes collector fees &amp; commissions, Assessment Fund withholdings, as well as anticipated delinquencies.  Experience in prior years is the best guide for estimating un-collectible taxes. 
The amount entered on this line should be 2% to 10% of the amount entered on Line 1.
</t>
        </r>
        <r>
          <rPr>
            <sz val="8"/>
            <rFont val="Tahoma"/>
            <family val="2"/>
          </rPr>
          <t xml:space="preserve">
</t>
        </r>
      </text>
    </comment>
    <comment ref="J54" authorId="0">
      <text>
        <r>
          <rPr>
            <b/>
            <sz val="8"/>
            <rFont val="Tahoma"/>
            <family val="2"/>
          </rPr>
          <t>Debt Service
Reasonable Reserve</t>
        </r>
        <r>
          <rPr>
            <sz val="8"/>
            <rFont val="Tahoma"/>
            <family val="2"/>
          </rPr>
          <t xml:space="preserve">
Use payments for 2 years from now (if the current year is 2018 use January 1-December 31, 2020 payments) to complete the current year Debt Service Worksheet.
It is important that the Debt Service Fund have sufficient reserves to prevent any default on the bonds.
Include principal and interest payments due on outstanding general obligation bond issues plus anticipated fees of any transfer agent or paying agent during the year following the next calendar year.</t>
        </r>
        <r>
          <rPr>
            <sz val="8"/>
            <rFont val="Tahoma"/>
            <family val="2"/>
          </rPr>
          <t xml:space="preserve">
</t>
        </r>
      </text>
    </comment>
    <comment ref="J55" authorId="0">
      <text>
        <r>
          <rPr>
            <b/>
            <sz val="8"/>
            <rFont val="Tahoma"/>
            <family val="2"/>
          </rPr>
          <t>Debt Service
Anticipated Balance at the End of the Current Calendar Year</t>
        </r>
        <r>
          <rPr>
            <sz val="8"/>
            <rFont val="Tahoma"/>
            <family val="2"/>
          </rPr>
          <t xml:space="preserve">
Show the anticipated bank or fund balance at December 31st of the current year.
This will equal the current balance minus the amount of any principal or interest payments due before December 31st of the current year plus any investment earnings earned before December 31st of the current year.
</t>
        </r>
        <r>
          <rPr>
            <b/>
            <sz val="8"/>
            <rFont val="Tahoma"/>
            <family val="2"/>
          </rPr>
          <t>DO NOT ADD THE ANTICIPATED COLLECTIONS OF THIS TAX INTO THIS LINE ITEM.</t>
        </r>
        <r>
          <rPr>
            <sz val="8"/>
            <rFont val="Tahoma"/>
            <family val="2"/>
          </rPr>
          <t xml:space="preserve">
</t>
        </r>
      </text>
    </comment>
    <comment ref="E57" authorId="0">
      <text>
        <r>
          <rPr>
            <b/>
            <sz val="8"/>
            <rFont val="Tahoma"/>
            <family val="2"/>
          </rPr>
          <t>Hash Total for Part A</t>
        </r>
        <r>
          <rPr>
            <sz val="8"/>
            <rFont val="Tahoma"/>
            <family val="2"/>
          </rPr>
          <t xml:space="preserve">
This is an amount computed by this calculator to assist the State Auditor's Office (SAO) when verifying the data entry of your tax rate information into the SAO's computer system is the same information submitted.
</t>
        </r>
        <r>
          <rPr>
            <b/>
            <sz val="8"/>
            <rFont val="Tahoma"/>
            <family val="2"/>
          </rPr>
          <t>YOU DO NOT NEED TO WORRY ABOUT THIS LINE ITEM.  THIS COMMENT BOX WAS ADDED JUST TO EXPLAIN A FREQUENTLY ASKED QUESTION.</t>
        </r>
        <r>
          <rPr>
            <sz val="8"/>
            <rFont val="Tahoma"/>
            <family val="2"/>
          </rPr>
          <t xml:space="preserve">
</t>
        </r>
      </text>
    </comment>
    <comment ref="G57" authorId="0">
      <text>
        <r>
          <rPr>
            <b/>
            <sz val="8"/>
            <rFont val="Tahoma"/>
            <family val="2"/>
          </rPr>
          <t>Hash Total for Part B</t>
        </r>
        <r>
          <rPr>
            <sz val="8"/>
            <rFont val="Tahoma"/>
            <family val="2"/>
          </rPr>
          <t xml:space="preserve">
This is an amount computed by this calculator to assist the State Auditor's Office (SAO) when verifying the data entry of your tax rate information into the SAO's computer system is the same information submitted.
</t>
        </r>
        <r>
          <rPr>
            <b/>
            <sz val="8"/>
            <rFont val="Tahoma"/>
            <family val="2"/>
          </rPr>
          <t>YOU DO NOT NEED TO WORRY ABOUT THIS LINE ITEM.  THIS COMMENT BOX WAS ADDED JUST TO EXPLAIN A FREQUENTLY ASKED QUESTION.</t>
        </r>
        <r>
          <rPr>
            <sz val="8"/>
            <rFont val="Tahoma"/>
            <family val="2"/>
          </rPr>
          <t xml:space="preserve">
</t>
        </r>
      </text>
    </comment>
    <comment ref="J57" authorId="0">
      <text>
        <r>
          <rPr>
            <b/>
            <sz val="8"/>
            <rFont val="Tahoma"/>
            <family val="2"/>
          </rPr>
          <t>Hash Total for Part C</t>
        </r>
        <r>
          <rPr>
            <sz val="8"/>
            <rFont val="Tahoma"/>
            <family val="2"/>
          </rPr>
          <t xml:space="preserve">
This is an amount computed by this calculator to assist the State Auditor's Office (SAO) when verifying the data entry of your tax rate information into the SAO's computer system is the same information submitted.
</t>
        </r>
        <r>
          <rPr>
            <b/>
            <sz val="8"/>
            <rFont val="Tahoma"/>
            <family val="2"/>
          </rPr>
          <t>YOU DO NOT NEED TO WORRY ABOUT THIS LINE ITEM.  THIS COMMENT BOX WAS ADDED JUST TO EXPLAIN A FREQUENTLY ASKED QUESTION.</t>
        </r>
        <r>
          <rPr>
            <sz val="8"/>
            <rFont val="Tahoma"/>
            <family val="2"/>
          </rPr>
          <t xml:space="preserve">
</t>
        </r>
        <r>
          <rPr>
            <sz val="8"/>
            <rFont val="Tahoma"/>
            <family val="2"/>
          </rPr>
          <t xml:space="preserve">
</t>
        </r>
      </text>
    </comment>
    <comment ref="L23" authorId="0">
      <text>
        <r>
          <rPr>
            <b/>
            <sz val="8"/>
            <rFont val="Tahoma"/>
            <family val="2"/>
          </rPr>
          <t xml:space="preserve">Maximum Authorized Levy
</t>
        </r>
        <r>
          <rPr>
            <sz val="8"/>
            <rFont val="Tahoma"/>
            <family val="2"/>
          </rPr>
          <t xml:space="preserve">Enter the rate allowed by the most recent voter approved increase. 
Prior Year Summary Page, Line E (if no election) or Form B, Line 15 for a current year election.
This is a revision to the calculation process due to a definition change of the maximum authorized levy which was revised  in SB 711 passed in 2008.  
Previously the maximum authorized levy was the greater of the rate in effect in 1984 or the most recent voter approved increase.
</t>
        </r>
      </text>
    </comment>
    <comment ref="L21" authorId="0">
      <text>
        <r>
          <rPr>
            <b/>
            <sz val="8"/>
            <rFont val="Tahoma"/>
            <family val="2"/>
          </rPr>
          <t xml:space="preserve">Prior Year Tax Rate Ceiling
</t>
        </r>
        <r>
          <rPr>
            <sz val="8"/>
            <rFont val="Tahoma"/>
            <family val="2"/>
          </rPr>
          <t xml:space="preserve">Enter the rate on prior year Summary Page, Line F from the most updated prior year form if the current year is an even numbered year. Enter the rate on prior year Summary Page, Line F minus Line H if an odd numbered year.
This number is revised as changes or updates are made to the prior data.
Additional Explanation:
For those political subdivisions that voluntarily reduce their tax rate in an even numbered year but did not revert back to the tax rate ceiling without voluntary reduction, the following odd numbered year's tax rate ceiling will be based on the voluntarily reduced rate. The political subdivision must use the Tax Rate Summary Page for setting its  property tax rate.  The tax rate ceiling will be based on the prior year Line F  unless the political subdivision's governing body formally reverts back to the tax rate ceiling based on the prior year ceiling in a following even-numbered year.  The Informational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prior year ceiling.  
If a voluntary reduction was taken in 2008, 2010, 2012, 2014, 2016, 2018, 2020, 2022 that didn't revert back to the tax rate ceiling without the voluntary reduction or a voluntary reduction was taken in 2022 (even numbered year) the political subdivision can increase the tax rate in 2024 (the following even numbered year). To increase the tax rate the political subdivision must conduct a public hearing, and in a public meeting it should adopt an ordinance, resolution, or policy statement justifying its action prior to setting and certifying its tax rate. The political subdivision MUST include a copy of its hearing minutes and/or ordinance, resolution, or policy statement to the SAO along with the 2024 forms indicating the decision to increase the tax rate from the previous even numbered year(s) voluntary reduced rate.   </t>
        </r>
        <r>
          <rPr>
            <sz val="8"/>
            <rFont val="Tahoma"/>
            <family val="2"/>
          </rPr>
          <t xml:space="preserve">
</t>
        </r>
      </text>
    </comment>
  </commentList>
</comments>
</file>

<file path=xl/comments2.xml><?xml version="1.0" encoding="utf-8"?>
<comments xmlns="http://schemas.openxmlformats.org/spreadsheetml/2006/main">
  <authors>
    <author>Becky Webb</author>
  </authors>
  <commentList>
    <comment ref="A4" authorId="0">
      <text>
        <r>
          <rPr>
            <b/>
            <sz val="8"/>
            <rFont val="Tahoma"/>
            <family val="2"/>
          </rPr>
          <t xml:space="preserve">Name of Political Subdivision
</t>
        </r>
        <r>
          <rPr>
            <sz val="8"/>
            <rFont val="Tahoma"/>
            <family val="2"/>
          </rPr>
          <t xml:space="preserve">Entered on the Data Entry Page.
Can be found on previous years' tax rate forms and certification letters.
</t>
        </r>
        <r>
          <rPr>
            <sz val="8"/>
            <rFont val="Tahoma"/>
            <family val="2"/>
          </rPr>
          <t xml:space="preserve">
</t>
        </r>
      </text>
    </comment>
    <comment ref="F4" authorId="0">
      <text>
        <r>
          <rPr>
            <b/>
            <sz val="8"/>
            <rFont val="Tahoma"/>
            <family val="2"/>
          </rPr>
          <t>Political Subdivision Code</t>
        </r>
        <r>
          <rPr>
            <sz val="8"/>
            <rFont val="Tahoma"/>
            <family val="2"/>
          </rPr>
          <t xml:space="preserve">
Entered on the Data Entry Page.</t>
        </r>
        <r>
          <rPr>
            <sz val="8"/>
            <rFont val="Tahoma"/>
            <family val="2"/>
          </rPr>
          <t xml:space="preserve">
Can be found on previous years' tax rate forms and certification letters.  
The first 2 digits indicate type of political subdivision, the middle 3 digits indicate the primary county, and the last 4 digits indicate the sequencing.</t>
        </r>
      </text>
    </comment>
    <comment ref="I4" authorId="0">
      <text>
        <r>
          <rPr>
            <b/>
            <sz val="8"/>
            <rFont val="Tahoma"/>
            <family val="2"/>
          </rPr>
          <t>Purpose of Levy</t>
        </r>
        <r>
          <rPr>
            <sz val="8"/>
            <rFont val="Tahoma"/>
            <family val="2"/>
          </rPr>
          <t xml:space="preserve">
Entered on the Data Entry Page.
</t>
        </r>
        <r>
          <rPr>
            <sz val="8"/>
            <rFont val="Tahoma"/>
            <family val="2"/>
          </rPr>
          <t xml:space="preserve">
Can be found on previous years' tax rate forms and certification letters.</t>
        </r>
      </text>
    </comment>
    <comment ref="M19" authorId="0">
      <text>
        <r>
          <rPr>
            <b/>
            <sz val="8"/>
            <rFont val="Tahoma"/>
            <family val="2"/>
          </rPr>
          <t>Required Sales Tax Reduction</t>
        </r>
        <r>
          <rPr>
            <sz val="8"/>
            <rFont val="Tahoma"/>
            <family val="2"/>
          </rPr>
          <t xml:space="preserve">
If a sales tax was passed requiring a rollback of property taxes, then the amount calculated to comply with that rollback should be entered here.</t>
        </r>
        <r>
          <rPr>
            <sz val="8"/>
            <rFont val="Tahoma"/>
            <family val="2"/>
          </rPr>
          <t xml:space="preserve">
</t>
        </r>
      </text>
    </comment>
    <comment ref="M25" authorId="0">
      <text>
        <r>
          <rPr>
            <b/>
            <sz val="8"/>
            <rFont val="Tahoma"/>
            <family val="2"/>
          </rPr>
          <t>Recoupment Rate</t>
        </r>
        <r>
          <rPr>
            <sz val="8"/>
            <rFont val="Tahoma"/>
            <family val="2"/>
          </rPr>
          <t xml:space="preserve">
This is used only if a Form G or Form H was submitted and then approved by the State Auditor's.  
Recoupments occur when there is a prior year revision of assessed valuation due to State Tax Commission or court decisions resulting in a loss of revenue.  
The Form G &amp; Form H would be used if this situation occurs to calculate the amount to put here.
</t>
        </r>
      </text>
    </comment>
    <comment ref="G31" authorId="0">
      <text>
        <r>
          <rPr>
            <b/>
            <sz val="8"/>
            <rFont val="Tahoma"/>
            <family val="2"/>
          </rPr>
          <t xml:space="preserve">Name of Political Subdivision
</t>
        </r>
        <r>
          <rPr>
            <sz val="8"/>
            <rFont val="Tahoma"/>
            <family val="2"/>
          </rPr>
          <t xml:space="preserve">Entered on the Data Entry Page.
Can be found on previous years' tax rate forms and certification letters.
</t>
        </r>
        <r>
          <rPr>
            <sz val="8"/>
            <rFont val="Tahoma"/>
            <family val="2"/>
          </rPr>
          <t xml:space="preserve">
</t>
        </r>
      </text>
    </comment>
    <comment ref="A34" authorId="0">
      <text>
        <r>
          <rPr>
            <b/>
            <sz val="8"/>
            <rFont val="Tahoma"/>
            <family val="2"/>
          </rPr>
          <t>Date</t>
        </r>
        <r>
          <rPr>
            <sz val="8"/>
            <rFont val="Tahoma"/>
            <family val="2"/>
          </rPr>
          <t xml:space="preserve">
Enter the Date signed.
</t>
        </r>
        <r>
          <rPr>
            <sz val="8"/>
            <rFont val="Tahoma"/>
            <family val="2"/>
          </rPr>
          <t xml:space="preserve">
</t>
        </r>
      </text>
    </comment>
    <comment ref="D34" authorId="0">
      <text>
        <r>
          <rPr>
            <b/>
            <sz val="8"/>
            <rFont val="Tahoma"/>
            <family val="2"/>
          </rPr>
          <t xml:space="preserve">Signature
</t>
        </r>
        <r>
          <rPr>
            <sz val="8"/>
            <rFont val="Tahoma"/>
            <family val="2"/>
          </rPr>
          <t xml:space="preserve">Please print off this form and sign the hard copy to submit to the County Clerk(s).
</t>
        </r>
        <r>
          <rPr>
            <sz val="8"/>
            <rFont val="Tahoma"/>
            <family val="2"/>
          </rPr>
          <t xml:space="preserve">
</t>
        </r>
      </text>
    </comment>
    <comment ref="H34" authorId="0">
      <text>
        <r>
          <rPr>
            <b/>
            <sz val="8"/>
            <rFont val="Tahoma"/>
            <family val="2"/>
          </rPr>
          <t>Printed Name</t>
        </r>
        <r>
          <rPr>
            <sz val="8"/>
            <rFont val="Tahoma"/>
            <family val="2"/>
          </rPr>
          <t xml:space="preserve">
Please type in the name of who ever signs this form.
</t>
        </r>
        <r>
          <rPr>
            <sz val="8"/>
            <rFont val="Tahoma"/>
            <family val="2"/>
          </rPr>
          <t xml:space="preserve">
</t>
        </r>
      </text>
    </comment>
    <comment ref="D31" authorId="0">
      <text>
        <r>
          <rPr>
            <b/>
            <sz val="8"/>
            <rFont val="Tahoma"/>
            <family val="2"/>
          </rPr>
          <t xml:space="preserve">Office or Position of Signer
</t>
        </r>
        <r>
          <rPr>
            <sz val="8"/>
            <rFont val="Tahoma"/>
            <family val="2"/>
          </rPr>
          <t>Please type in the Office or Position of the person signing this form.</t>
        </r>
      </text>
    </comment>
    <comment ref="A32" authorId="0">
      <text>
        <r>
          <rPr>
            <b/>
            <sz val="8"/>
            <rFont val="Tahoma"/>
            <family val="2"/>
          </rPr>
          <t xml:space="preserve">County or Counties
</t>
        </r>
        <r>
          <rPr>
            <sz val="8"/>
            <rFont val="Tahoma"/>
            <family val="2"/>
          </rPr>
          <t xml:space="preserve">List all the Counties the political subdivision is in.  
</t>
        </r>
        <r>
          <rPr>
            <sz val="8"/>
            <rFont val="Tahoma"/>
            <family val="2"/>
          </rPr>
          <t xml:space="preserve">
</t>
        </r>
      </text>
    </comment>
    <comment ref="H37" authorId="0">
      <text>
        <r>
          <rPr>
            <b/>
            <sz val="8"/>
            <rFont val="Tahoma"/>
            <family val="2"/>
          </rPr>
          <t>Line J</t>
        </r>
        <r>
          <rPr>
            <sz val="8"/>
            <rFont val="Tahoma"/>
            <family val="2"/>
          </rPr>
          <t xml:space="preserve">
For County Clerk to complete after receiving form from political subdivision based on what the political subdivision has on Line J above.
</t>
        </r>
        <r>
          <rPr>
            <sz val="8"/>
            <rFont val="Tahoma"/>
            <family val="2"/>
          </rPr>
          <t xml:space="preserve">
</t>
        </r>
      </text>
    </comment>
    <comment ref="I37" authorId="0">
      <text>
        <r>
          <rPr>
            <b/>
            <sz val="8"/>
            <rFont val="Tahoma"/>
            <family val="2"/>
          </rPr>
          <t>Line AA</t>
        </r>
        <r>
          <rPr>
            <sz val="8"/>
            <rFont val="Tahoma"/>
            <family val="2"/>
          </rPr>
          <t xml:space="preserve">
For County Clerk to complete after receiving form from political subdivision based on what the political subdivision has on Line AA.
</t>
        </r>
        <r>
          <rPr>
            <sz val="8"/>
            <rFont val="Tahoma"/>
            <family val="2"/>
          </rPr>
          <t xml:space="preserve">
</t>
        </r>
      </text>
    </comment>
    <comment ref="K37" authorId="0">
      <text>
        <r>
          <rPr>
            <b/>
            <sz val="8"/>
            <rFont val="Tahoma"/>
            <family val="2"/>
          </rPr>
          <t>Line BB</t>
        </r>
        <r>
          <rPr>
            <sz val="8"/>
            <rFont val="Tahoma"/>
            <family val="2"/>
          </rPr>
          <t xml:space="preserve">
For County Clerk to complete after receiving form from political subdivision based on what the political subdivision has on Line BB.</t>
        </r>
        <r>
          <rPr>
            <sz val="8"/>
            <rFont val="Tahoma"/>
            <family val="2"/>
          </rPr>
          <t xml:space="preserve">
</t>
        </r>
      </text>
    </comment>
    <comment ref="M21" authorId="0">
      <text>
        <r>
          <rPr>
            <b/>
            <sz val="8"/>
            <rFont val="Tahoma"/>
            <family val="2"/>
          </rPr>
          <t>20% Required Reduction</t>
        </r>
        <r>
          <rPr>
            <sz val="8"/>
            <rFont val="Tahoma"/>
            <family val="2"/>
          </rPr>
          <t xml:space="preserve">
For any political subdivision partially or wholly in a 1st class charter county that does not submit an estimated non-binding tax rate to the county(ies) by April 8th.</t>
        </r>
        <r>
          <rPr>
            <sz val="8"/>
            <rFont val="Tahoma"/>
            <family val="2"/>
          </rPr>
          <t xml:space="preserve">
</t>
        </r>
        <r>
          <rPr>
            <b/>
            <sz val="8"/>
            <rFont val="Tahoma"/>
            <family val="2"/>
          </rPr>
          <t>(Jackson County, Jefferson County, St. Charles County, St. Louis County, and the City of St. Louis are First Class Charter Counties)</t>
        </r>
      </text>
    </comment>
    <comment ref="M24" authorId="0">
      <text>
        <r>
          <rPr>
            <b/>
            <sz val="8"/>
            <rFont val="Tahoma"/>
            <family val="2"/>
          </rPr>
          <t>Voluntary Reduction
NOTICE: A VOLUNTARY REDUCTION TAKEN IN AN EVEN-NUMBERED YEAR WILL LOWER THE TAX RATE CEILING FOR THE FOLLOWING YEAR(S).</t>
        </r>
        <r>
          <rPr>
            <sz val="8"/>
            <rFont val="Tahoma"/>
            <family val="2"/>
          </rPr>
          <t xml:space="preserve">
Any reduction of the tax rate ceiling that is not required is considered voluntary.
A voluntary reduction taken in an even numbered year will require the following  year's tax rate ceiling to be based on the Voluntarily Reduced Rate taken in the previous even-numbered year instead of the Tax Rate Ceiling. 
</t>
        </r>
      </text>
    </comment>
    <comment ref="L34" authorId="0">
      <text>
        <r>
          <rPr>
            <b/>
            <sz val="8"/>
            <rFont val="Tahoma"/>
            <family val="2"/>
          </rPr>
          <t>Telephone</t>
        </r>
        <r>
          <rPr>
            <sz val="8"/>
            <rFont val="Tahoma"/>
            <family val="2"/>
          </rPr>
          <t xml:space="preserve">
Enter the phone number to use in case we have questions with your form.</t>
        </r>
        <r>
          <rPr>
            <sz val="8"/>
            <rFont val="Tahoma"/>
            <family val="2"/>
          </rPr>
          <t xml:space="preserve">
</t>
        </r>
      </text>
    </comment>
  </commentList>
</comments>
</file>

<file path=xl/comments5.xml><?xml version="1.0" encoding="utf-8"?>
<comments xmlns="http://schemas.openxmlformats.org/spreadsheetml/2006/main">
  <authors>
    <author>Becky Webb</author>
  </authors>
  <commentList>
    <comment ref="K44" authorId="0">
      <text>
        <r>
          <rPr>
            <b/>
            <sz val="8"/>
            <rFont val="Tahoma"/>
            <family val="2"/>
          </rPr>
          <t xml:space="preserve">Voluntary Reduction of Debt Service
</t>
        </r>
        <r>
          <rPr>
            <sz val="8"/>
            <rFont val="Tahoma"/>
            <family val="2"/>
          </rPr>
          <t xml:space="preserve">Any reduction of the debt service levy is considered voluntary.  
Enter the voluntary reduction here, if the amount Line 8 is more than the desired rate to levy.
</t>
        </r>
      </text>
    </comment>
  </commentList>
</comments>
</file>

<file path=xl/sharedStrings.xml><?xml version="1.0" encoding="utf-8"?>
<sst xmlns="http://schemas.openxmlformats.org/spreadsheetml/2006/main" count="402" uniqueCount="282">
  <si>
    <t>A.</t>
  </si>
  <si>
    <t>AA.</t>
  </si>
  <si>
    <t>B.</t>
  </si>
  <si>
    <t>D.</t>
  </si>
  <si>
    <t>E.</t>
  </si>
  <si>
    <t>F.</t>
  </si>
  <si>
    <t>H.</t>
  </si>
  <si>
    <t>I.</t>
  </si>
  <si>
    <t>J.</t>
  </si>
  <si>
    <t>BB.</t>
  </si>
  <si>
    <t>(Signature)</t>
  </si>
  <si>
    <t xml:space="preserve">I, the undersigned, </t>
  </si>
  <si>
    <t>1.</t>
  </si>
  <si>
    <t>2.</t>
  </si>
  <si>
    <t>3.</t>
  </si>
  <si>
    <t>4.</t>
  </si>
  <si>
    <t>5.</t>
  </si>
  <si>
    <t>6.</t>
  </si>
  <si>
    <t>7.</t>
  </si>
  <si>
    <t>8.</t>
  </si>
  <si>
    <t>9.</t>
  </si>
  <si>
    <t>10.</t>
  </si>
  <si>
    <t>11.</t>
  </si>
  <si>
    <t>12.</t>
  </si>
  <si>
    <t>13.</t>
  </si>
  <si>
    <t>14.</t>
  </si>
  <si>
    <t>15.</t>
  </si>
  <si>
    <t>16.</t>
  </si>
  <si>
    <t>17.</t>
  </si>
  <si>
    <t>(Date)</t>
  </si>
  <si>
    <t>*</t>
  </si>
  <si>
    <t>(Office) of</t>
  </si>
  <si>
    <t>(Telephone)</t>
  </si>
  <si>
    <t>(a)</t>
  </si>
  <si>
    <t>(b)</t>
  </si>
  <si>
    <t>+</t>
  </si>
  <si>
    <t>=</t>
  </si>
  <si>
    <t xml:space="preserve">(Real Estate) </t>
  </si>
  <si>
    <t>(Personal Property)</t>
  </si>
  <si>
    <t>(Total)</t>
  </si>
  <si>
    <t xml:space="preserve"> </t>
  </si>
  <si>
    <t>(Yes)</t>
  </si>
  <si>
    <t>(No)</t>
  </si>
  <si>
    <t>Purpose:</t>
  </si>
  <si>
    <t>INSTRUCTIONS:  COMPLETE THE HIGHLIGHTED CELLS TO USE THIS TAX RATE CALCULATOR.</t>
  </si>
  <si>
    <t>Real Estate</t>
  </si>
  <si>
    <t>Personal Property</t>
  </si>
  <si>
    <t>Calculated Amount</t>
  </si>
  <si>
    <t>(Yes or No)</t>
  </si>
  <si>
    <t xml:space="preserve">     or</t>
  </si>
  <si>
    <t>Yes:</t>
  </si>
  <si>
    <t>No:</t>
  </si>
  <si>
    <t>Part A</t>
  </si>
  <si>
    <t>Part B</t>
  </si>
  <si>
    <t>Part C</t>
  </si>
  <si>
    <t>Debt Service</t>
  </si>
  <si>
    <t>Line 1(b) - 3(b) - 5(b) + 6(b) + 7(b)</t>
  </si>
  <si>
    <t xml:space="preserve">Political Subdivision Code:  </t>
  </si>
  <si>
    <t>(XX - XXX - XXXX)</t>
  </si>
  <si>
    <t>The percentage entered on Line 14 should be the lower of the actual growth (Line 9), the CPI (Line 10), or 5%.</t>
  </si>
  <si>
    <t>18.</t>
  </si>
  <si>
    <t>Proposed rate to be entered on tax books by County Clerk</t>
  </si>
  <si>
    <t>Based on Certification from the Political Subdivision:</t>
  </si>
  <si>
    <t>Lines</t>
  </si>
  <si>
    <t>J ________</t>
  </si>
  <si>
    <t xml:space="preserve">   AA ________</t>
  </si>
  <si>
    <t>BB ________</t>
  </si>
  <si>
    <t>Section 137.073.7 RSMo, states that no tax rate shall be extended on the tax rolls by the county clerk unless the political subdivision has complied with the foregoing provisions of this section.</t>
  </si>
  <si>
    <t>Printed on:</t>
  </si>
  <si>
    <t>C.</t>
  </si>
  <si>
    <t>a.</t>
  </si>
  <si>
    <t>b.</t>
  </si>
  <si>
    <t>G1.</t>
  </si>
  <si>
    <t>G2.</t>
  </si>
  <si>
    <t>YEAR:</t>
  </si>
  <si>
    <t>1)</t>
  </si>
  <si>
    <t>2)</t>
  </si>
  <si>
    <t>3)</t>
  </si>
  <si>
    <t>4)</t>
  </si>
  <si>
    <t>5)</t>
  </si>
  <si>
    <t>6)</t>
  </si>
  <si>
    <t>4 )</t>
  </si>
  <si>
    <t>(County Clerk's Signature)</t>
  </si>
  <si>
    <t>(County)</t>
  </si>
  <si>
    <t>This page shows the information that would have been on the line items for the Summary Page, Form A, and/or Form B had no voluntary reduction(s) been taken in prior even numbered year(s). The information on this page should not be used in the current year unless the taxing authority wishes to reverse any voluntary reduction(s) taken in prior even numbered year(s) and follows the following steps in an even numbered year.</t>
  </si>
  <si>
    <t xml:space="preserve">Step 1 </t>
  </si>
  <si>
    <t xml:space="preserve">Step 2 </t>
  </si>
  <si>
    <t>Submit a copy of the resolution, policy statement, or ordinance to the State Auditor's Office for review.</t>
  </si>
  <si>
    <t xml:space="preserve">The governing body should hold a public hearing and adopt a resolution, a policy statement, or an ordinance justifying its action prior to setting and certifying its tax rate. </t>
  </si>
  <si>
    <t>HASH TOTAL  (To be computed and used by the State)</t>
  </si>
  <si>
    <t>HASH TOTAL (To be computed and used by the State)</t>
  </si>
  <si>
    <t>INFORMAL TAX RATE CALCULATOR FILE</t>
  </si>
  <si>
    <t>Enter the last year the levy will be in effect, if applicable.</t>
  </si>
  <si>
    <t>Attach a sample ballot or state the proposition posed to the voters exactly as it appeared on the ballot.</t>
  </si>
  <si>
    <t>Even Numbered Year</t>
  </si>
  <si>
    <t>were Taken in a Prior</t>
  </si>
  <si>
    <t>No Voluntary Reductions</t>
  </si>
  <si>
    <t>Tax Rate Ceiling as if</t>
  </si>
  <si>
    <t xml:space="preserve">Based on Prior Year </t>
  </si>
  <si>
    <t>in Calculating its                Tax Rate</t>
  </si>
  <si>
    <t>For Political</t>
  </si>
  <si>
    <t xml:space="preserve">                                CLICK ON THE TABS BELOW TO VIEW THE SUMMARY PAGE, FORM A, FORM B, FORM C, AND INFORMATIONAL DATA.</t>
  </si>
  <si>
    <t xml:space="preserve">                                PRINT OFF THE SUMMARY PAGE, FORM A, FORM B, FORM C, &amp; INFORMATIONAL DATA IF DESIRED.</t>
  </si>
  <si>
    <t>Column 1</t>
  </si>
  <si>
    <t>Column 2</t>
  </si>
  <si>
    <t>Subdivision Use</t>
  </si>
  <si>
    <t xml:space="preserve">NOTE: THIS IS AN INFORMAL TAX RATE CALCULATOR FILE INTENDED FOR POLITICAL SUBDIVISION PRELIMINARY CALCULATIONS ONLY.  THIS FILE IS NOT INTENDED TO BE USED BY THE POLITICAL SUBDIVISION TO SUBMIT THEIR TAX RATE TO THE COUNTY. </t>
  </si>
  <si>
    <t>OTHERWISE FOR POLITICAL SUBDIVISIONS NOT PARTIALLY IN CLAY COUNTY, JACKSON COUNTY, ST. LOUIS COUNTY, OR THE CITY OF ST. LOUIS CONTACT YOUR COUNTY CLERK(S) TO HAVE THEM LOG ONTO THE STATE AUDITOR'S TAX RATE SYSTEM TO MAKE ANY NECESSARY CHANGES.</t>
  </si>
  <si>
    <t>For Political Subdivisions Other Than School Districts Levying a Single Rate on All Property</t>
  </si>
  <si>
    <t>HASH TOTALS (Computed &amp; Used by the State Auditor)</t>
  </si>
  <si>
    <t>if new ballot)</t>
  </si>
  <si>
    <t xml:space="preserve">For Political Subdivision Use                       in Calculating its                         Tax Rate           </t>
  </si>
  <si>
    <t xml:space="preserve">(Political Subdivision) levying a rate in </t>
  </si>
  <si>
    <t xml:space="preserve">Round a fraction to the nearest one/one hundredth of a cent.  </t>
  </si>
  <si>
    <t>Caclulation of New Voter Approved Tax Rate or Tax Rate Increase</t>
  </si>
  <si>
    <t>Debt Service Calculation for General Obligation Bonds Paid for with Property Taxes</t>
  </si>
  <si>
    <t>Amount required to pay debt service requirements during the next calendar year</t>
  </si>
  <si>
    <t>Reasonable reserve up to one year's payment</t>
  </si>
  <si>
    <r>
      <t xml:space="preserve">Total required for debt service </t>
    </r>
    <r>
      <rPr>
        <sz val="10"/>
        <rFont val="Times New Roman"/>
        <family val="1"/>
      </rPr>
      <t>(Line 2 + Line 3 + Line 4)</t>
    </r>
  </si>
  <si>
    <t xml:space="preserve">Show the anticipated bank or fund balance at December 31st of this year (this will equal the </t>
  </si>
  <si>
    <t xml:space="preserve">current balance minus the amount of any principal or interest due before December 31st plus </t>
  </si>
  <si>
    <t>collections of this tax into this amount.</t>
  </si>
  <si>
    <r>
      <t xml:space="preserve">Property tax revenue required for debt service </t>
    </r>
    <r>
      <rPr>
        <sz val="10"/>
        <rFont val="Times New Roman"/>
        <family val="1"/>
      </rPr>
      <t>(Line 5 - Line 6)</t>
    </r>
  </si>
  <si>
    <t>Line 6 is subtracted from Line 5 because the debt service fund is only allowed to have the payments</t>
  </si>
  <si>
    <t xml:space="preserve">required for the next calendar year (Line 2) and the reasonable reserve of the following year's </t>
  </si>
  <si>
    <t xml:space="preserve">payment (Line 4).  Any current balance in the fund is already available to meet these requirements </t>
  </si>
  <si>
    <r>
      <t>Actual rate to be levied for debt service purposes</t>
    </r>
    <r>
      <rPr>
        <sz val="10"/>
        <rFont val="Times New Roman"/>
        <family val="1"/>
      </rPr>
      <t xml:space="preserve"> </t>
    </r>
    <r>
      <rPr>
        <b/>
        <sz val="10"/>
        <rFont val="Times New Roman"/>
        <family val="1"/>
      </rPr>
      <t>*</t>
    </r>
    <r>
      <rPr>
        <sz val="10"/>
        <rFont val="Times New Roman"/>
        <family val="1"/>
      </rPr>
      <t xml:space="preserve">  (Line 8 - Line 9)</t>
    </r>
  </si>
  <si>
    <t>outstanding, and the debt fund reserves do not exceed the following year's payments.</t>
  </si>
  <si>
    <t>Since the property taxes are levied and collected on a calendar year basis (January - December), it is recommended that this levy be</t>
  </si>
  <si>
    <t>computed using calendar year data.</t>
  </si>
  <si>
    <t xml:space="preserve">obligation bond issues plus anticipated fees of any transfer agent or paying agent due during the </t>
  </si>
  <si>
    <t>next calendar year.</t>
  </si>
  <si>
    <t xml:space="preserve">prevent any default on the bonds. </t>
  </si>
  <si>
    <t xml:space="preserve">Include payments for the year following the next calendar year, accounted for on Line 2. </t>
  </si>
  <si>
    <t>any estimated investment earning due before December 31st).  Do not add the anticipated</t>
  </si>
  <si>
    <t>so it is deducted from the total revenues required for debt service purposes.</t>
  </si>
  <si>
    <t xml:space="preserve">Information gathered on this tab is used to calculate the Summary Page, Form A, Form B, Form C, &amp; Informational Data tabs. Data entered in Column 1 is used to calculate the Tax Rate Ceiling had no voluntary reductions been taken in a prior even numbered year (see the Informational Data tab for this calculation). The political subdivision must use Column 2 for setting its property tax rate (see the Summary Page and Form A for this calculation). The numbers in the Column 2 may be different from Column 1 if a voluntary reduction was taken in a prior even numbered year. </t>
  </si>
  <si>
    <t xml:space="preserve">Summary Page </t>
  </si>
  <si>
    <t>Prior year tax rate ceiling, revised if applicable</t>
  </si>
  <si>
    <t>Column 1 (Prior year Informational Data, Line F)</t>
  </si>
  <si>
    <t xml:space="preserve">Most recent voter approved rate (Prior year's Summary Page, Line E or Form B, Line 15 </t>
  </si>
  <si>
    <t>Current year assessed valuation</t>
  </si>
  <si>
    <t>New construction and improvements</t>
  </si>
  <si>
    <t>Newly added territory</t>
  </si>
  <si>
    <t>Prior year assessed valuation</t>
  </si>
  <si>
    <t>Newly separated territory</t>
  </si>
  <si>
    <t>Property changed from local to state assessed</t>
  </si>
  <si>
    <t>Form A - Assessed Valuations</t>
  </si>
  <si>
    <t>Form B - Additional Voter Approved Rates - See Form B for additional instructions</t>
  </si>
  <si>
    <t>1) Date of election:</t>
  </si>
  <si>
    <t>1a) Is this election increasing an existing rate?</t>
  </si>
  <si>
    <t>2a) Voter approved tax rate or increase</t>
  </si>
  <si>
    <t>2b) Stated rate approved by voters ("increase to")</t>
  </si>
  <si>
    <t xml:space="preserve">     Amount of increase ("increase of/by")</t>
  </si>
  <si>
    <t xml:space="preserve">4) Expiration date </t>
  </si>
  <si>
    <t xml:space="preserve">    (if applicable):</t>
  </si>
  <si>
    <t>3) Election results:</t>
  </si>
  <si>
    <t>Ballot language approved:  Attach a sample ballot or state the proposition posed to the voters exactly as it appeared on the ballot.</t>
  </si>
  <si>
    <t>Form C - Debt Service Requirements - See Form C for additional instructions</t>
  </si>
  <si>
    <t>Principal and interest payments for next calendar year (Form C, Line 2)</t>
  </si>
  <si>
    <t>Estimated cost of collection &amp; allowance for delinquencies (Form C, Line 3)</t>
  </si>
  <si>
    <t>Reasonable reserve for payments for year following next calendar year (Form C, Line 4)</t>
  </si>
  <si>
    <t>Anticipated December 31st balance (Form C, Line 6)</t>
  </si>
  <si>
    <t>Data Entry Page</t>
  </si>
  <si>
    <t>Name of Political Subdivision</t>
  </si>
  <si>
    <t>Summary Page</t>
  </si>
  <si>
    <t>Political Subdivision Code</t>
  </si>
  <si>
    <t>Purpose of Levy</t>
  </si>
  <si>
    <t>The information to complete the Summary Page is available from prior year forms, computed on the attached forms, or on this page. Information on this page takes into consideration any voluntary reduction(s) taken in previous even numbered year(s). If in an even numbered year, the political subdivision wishes to no longer use the lowered tax rate ceiling to calculate its tax rate, it can hold a public hearing and pass a resolution, a policy statement, or an ordinance justifying its action prior to setting and certifying its tax rate.  The information in the Informational Data, at the end of these forms, provides the rate that would be allowed had there been no previous voluntary reduction(s) taken in an even numbered year(s).</t>
  </si>
  <si>
    <r>
      <t>Prior year tax rate ceiling</t>
    </r>
    <r>
      <rPr>
        <sz val="10"/>
        <rFont val="Times New Roman"/>
        <family val="1"/>
      </rPr>
      <t xml:space="preserve"> as defined in Chapter 137, RSMo, revised if the prior year data changed or a voluntary reduction was taken in a non-reassessment year (Prior year Summary Page, Line F minus Line H in odd numbered year or prior year Summary Page, Line F in even numbered year) </t>
    </r>
  </si>
  <si>
    <r>
      <t>Current year rate computed</t>
    </r>
    <r>
      <rPr>
        <sz val="10"/>
        <rFont val="Times New Roman"/>
        <family val="1"/>
      </rPr>
      <t xml:space="preserve"> pursuant to Article X, Section 22, of the Missouri Constitution and Section 137.073, RSMo, if no voter approved increase (Form A, Line 18)  </t>
    </r>
  </si>
  <si>
    <t>Rate to compare to maximum authorized levy to determine tax rate ceiling</t>
  </si>
  <si>
    <t>(Line B if no election, otherwise Line C)</t>
  </si>
  <si>
    <r>
      <t>Maximum authorized levy</t>
    </r>
    <r>
      <rPr>
        <sz val="10"/>
        <rFont val="Times New Roman"/>
        <family val="1"/>
      </rPr>
      <t xml:space="preserve"> the most recent voter approved rate</t>
    </r>
  </si>
  <si>
    <r>
      <t>Current year tax rate ceiling</t>
    </r>
    <r>
      <rPr>
        <sz val="10"/>
        <rFont val="Times New Roman"/>
        <family val="1"/>
      </rPr>
      <t xml:space="preserve"> maximum legal rate to comply with Missouri laws</t>
    </r>
  </si>
  <si>
    <r>
      <t>Less required sales tax reduction</t>
    </r>
    <r>
      <rPr>
        <sz val="10"/>
        <rFont val="Times New Roman"/>
        <family val="1"/>
      </rPr>
      <t xml:space="preserve"> taken from tax rate ceiling (Line F), if applicable</t>
    </r>
    <r>
      <rPr>
        <b/>
        <sz val="10"/>
        <rFont val="Times New Roman"/>
        <family val="1"/>
      </rPr>
      <t xml:space="preserve">                                                             </t>
    </r>
  </si>
  <si>
    <r>
      <t xml:space="preserve">Less 20% required reduction 1st class charter county political subdivision NOT submitting an estimated non-binding tax rate to the county(ies) </t>
    </r>
    <r>
      <rPr>
        <sz val="10"/>
        <rFont val="Times New Roman"/>
        <family val="1"/>
      </rPr>
      <t>taken from tax rate ceiling (Line F)</t>
    </r>
  </si>
  <si>
    <r>
      <t>Less voluntary reduction by political subdivision</t>
    </r>
    <r>
      <rPr>
        <sz val="10"/>
        <rFont val="Times New Roman"/>
        <family val="1"/>
      </rPr>
      <t xml:space="preserve"> taken from the tax rate ceiling (Line F)</t>
    </r>
  </si>
  <si>
    <t xml:space="preserve">WARNING: A Voluntary reduction taken in an even numbered year will lower the                                                       </t>
  </si>
  <si>
    <t>tax rate ceiling for the following year.</t>
  </si>
  <si>
    <r>
      <t xml:space="preserve">Plus allowable recoupment rate </t>
    </r>
    <r>
      <rPr>
        <sz val="10"/>
        <rFont val="Times New Roman"/>
        <family val="1"/>
      </rPr>
      <t>added to tax rate ceiling (Line F)</t>
    </r>
    <r>
      <rPr>
        <b/>
        <sz val="10"/>
        <rFont val="Times New Roman"/>
        <family val="1"/>
      </rPr>
      <t xml:space="preserve"> </t>
    </r>
    <r>
      <rPr>
        <sz val="10"/>
        <rFont val="Times New Roman"/>
        <family val="1"/>
      </rPr>
      <t>If applicable, attach Form G or H.</t>
    </r>
  </si>
  <si>
    <r>
      <t>Tax rate to be levied</t>
    </r>
    <r>
      <rPr>
        <sz val="10"/>
        <rFont val="Times New Roman"/>
        <family val="1"/>
      </rPr>
      <t xml:space="preserve"> (Line F - Line G1 - Line G2 - Line H + Line I)</t>
    </r>
  </si>
  <si>
    <r>
      <t>Rate to be levied for debt service,</t>
    </r>
    <r>
      <rPr>
        <sz val="10"/>
        <rFont val="Times New Roman"/>
        <family val="1"/>
      </rPr>
      <t xml:space="preserve"> if applicable (Form C, Line 10)</t>
    </r>
  </si>
  <si>
    <t>Certification of Non-Binding Estimated Tax Rate to the County Clerk(s)</t>
  </si>
  <si>
    <t xml:space="preserve"> (County(ies)) do hereby certify that the data set forth above and on the accompanying forms is true and accurate to the best knowledge and belief.</t>
  </si>
  <si>
    <t>Please complete Lines G through BB, sign this form, and return to the county clerk(s).</t>
  </si>
  <si>
    <t>(Printed Name)</t>
  </si>
  <si>
    <t>Form A</t>
  </si>
  <si>
    <t>Computation of reassessment growth and rate for compliance with Article X, Section 22, and Section 137.073, RSMo.</t>
  </si>
  <si>
    <r>
      <t xml:space="preserve">Current year assessed valuation </t>
    </r>
    <r>
      <rPr>
        <sz val="10"/>
        <rFont val="Times New Roman"/>
        <family val="1"/>
      </rPr>
      <t xml:space="preserve">Include the current state and locally assessed valuation obtained from the county clerk, </t>
    </r>
  </si>
  <si>
    <r>
      <t xml:space="preserve">county assessor, or comparable office </t>
    </r>
    <r>
      <rPr>
        <u val="single"/>
        <sz val="10"/>
        <rFont val="Times New Roman"/>
        <family val="1"/>
      </rPr>
      <t>finalized by the local board of equalization</t>
    </r>
    <r>
      <rPr>
        <sz val="10"/>
        <rFont val="Times New Roman"/>
        <family val="1"/>
      </rPr>
      <t>.</t>
    </r>
  </si>
  <si>
    <t>Assessed valuation of new construction &amp; improvements</t>
  </si>
  <si>
    <t>2(a) - Obtained from the county clerk or county assessor                   2(b) - increase in personal property, use the formula listed under Line 2(b)</t>
  </si>
  <si>
    <t>If Line 2b is negative, enter zero</t>
  </si>
  <si>
    <r>
      <t xml:space="preserve">Adjusted current year assessed valuation </t>
    </r>
    <r>
      <rPr>
        <sz val="10"/>
        <rFont val="Times New Roman"/>
        <family val="1"/>
      </rPr>
      <t>(Line 1 total - Line 2 total - Line 3 total)</t>
    </r>
  </si>
  <si>
    <r>
      <t xml:space="preserve">Prior year assessed valuation </t>
    </r>
    <r>
      <rPr>
        <sz val="10"/>
        <rFont val="Times New Roman"/>
        <family val="1"/>
      </rPr>
      <t xml:space="preserve">Include prior year state and locally assessed valuation obtained from the county clerk, </t>
    </r>
  </si>
  <si>
    <t>Line 1, then revise the prior year tax rate ceiling. Enter the revised prior year tax rate ceiling on this year's Summary Page, Line A.</t>
  </si>
  <si>
    <t xml:space="preserve">county assessor, or comparable office finalized by the local board of equalization. NOTE: If this is different than the amount on the prior year Form A, </t>
  </si>
  <si>
    <r>
      <t>Assessed value of newly separated territory o</t>
    </r>
    <r>
      <rPr>
        <sz val="10"/>
        <rFont val="Times New Roman"/>
        <family val="1"/>
      </rPr>
      <t>btained from the county clerk or county assessor</t>
    </r>
  </si>
  <si>
    <t>or county assessor</t>
  </si>
  <si>
    <r>
      <t>Adjusted prior year assessed valuation (</t>
    </r>
    <r>
      <rPr>
        <sz val="10"/>
        <rFont val="Times New Roman"/>
        <family val="1"/>
      </rPr>
      <t>Line 5 total - Line 6 total - Line 7 total)</t>
    </r>
  </si>
  <si>
    <t>Information on this page takes into consideration any voluntary reduction(s) taken in previous even numbered year(s). If in an even numbered year, the political subdivision wishes to no longer use the lowered tax rate ceiling to calculate its tax rate, it can hold a public hearing and pass a resolution, a policy statement, or an ordinance justifying its action prior to setting and certifying its tax rate.  The information in the Informational Data, at the end of these forms, provides the rate that would be allowed had there been no previous voluntary reduction(s) taken in an even numbered year(s).</t>
  </si>
  <si>
    <t>Were Taken in a Prior</t>
  </si>
  <si>
    <r>
      <t xml:space="preserve">Percentage increase in adjusted valuation </t>
    </r>
    <r>
      <rPr>
        <sz val="10"/>
        <rFont val="Times New Roman"/>
        <family val="1"/>
      </rPr>
      <t xml:space="preserve">of existing property in the current year over the prior year's assessed valuation  </t>
    </r>
    <r>
      <rPr>
        <b/>
        <sz val="10"/>
        <rFont val="Times New Roman"/>
        <family val="1"/>
      </rPr>
      <t xml:space="preserve">     </t>
    </r>
  </si>
  <si>
    <r>
      <t xml:space="preserve">Increase in Consumer Price Index (CPI) </t>
    </r>
    <r>
      <rPr>
        <sz val="10"/>
        <rFont val="Times New Roman"/>
        <family val="1"/>
      </rPr>
      <t>certified by the State Tax Commission</t>
    </r>
  </si>
  <si>
    <r>
      <t xml:space="preserve">Adjusted prior year assessed valuation </t>
    </r>
    <r>
      <rPr>
        <sz val="10"/>
        <rFont val="Times New Roman"/>
        <family val="1"/>
      </rPr>
      <t>(Line 8)</t>
    </r>
  </si>
  <si>
    <r>
      <t xml:space="preserve">Tax rate ceiling from prior year </t>
    </r>
    <r>
      <rPr>
        <sz val="10"/>
        <rFont val="Times New Roman"/>
        <family val="1"/>
      </rPr>
      <t>(Summary Page, Line A)</t>
    </r>
  </si>
  <si>
    <r>
      <t xml:space="preserve">Maximum prior year adjusted revenue </t>
    </r>
    <r>
      <rPr>
        <sz val="10"/>
        <rFont val="Times New Roman"/>
        <family val="1"/>
      </rPr>
      <t>from property</t>
    </r>
    <r>
      <rPr>
        <b/>
        <sz val="10"/>
        <rFont val="Times New Roman"/>
        <family val="1"/>
      </rPr>
      <t xml:space="preserve"> </t>
    </r>
    <r>
      <rPr>
        <sz val="10"/>
        <rFont val="Times New Roman"/>
        <family val="1"/>
      </rPr>
      <t xml:space="preserve">that existed in both years (Line 11 x Line 12/100)                                                                </t>
    </r>
  </si>
  <si>
    <t>Permitted reassessment revenue growth</t>
  </si>
  <si>
    <t>The percentage entered on Line 14 should be the lower of the actual growth (Line 9), the CPI (Line 10) or 5%.</t>
  </si>
  <si>
    <t>A negative figure on Line 9 is treated as a 0 for Line 14 purposes.  Do not enter less than 0 or more than 5%.</t>
  </si>
  <si>
    <r>
      <t xml:space="preserve">Additional revenue permitted </t>
    </r>
    <r>
      <rPr>
        <sz val="10"/>
        <rFont val="Times New Roman"/>
        <family val="1"/>
      </rPr>
      <t>(Line 13 x Line 14)</t>
    </r>
  </si>
  <si>
    <r>
      <t xml:space="preserve">Total revenue permitted in current year* </t>
    </r>
    <r>
      <rPr>
        <sz val="10"/>
        <rFont val="Times New Roman"/>
        <family val="1"/>
      </rPr>
      <t>from property that existed in both years (Line 13 + Line 15)</t>
    </r>
  </si>
  <si>
    <r>
      <t xml:space="preserve">Adjusted current year assessed valuation </t>
    </r>
    <r>
      <rPr>
        <sz val="10"/>
        <rFont val="Times New Roman"/>
        <family val="1"/>
      </rPr>
      <t>(Line 4)</t>
    </r>
  </si>
  <si>
    <t xml:space="preserve">Maximum tax rate permitted by Article X, Section 22, and Section 137.073 RSMo </t>
  </si>
  <si>
    <t>Enter this rate on the Summary Page, Line B</t>
  </si>
  <si>
    <t>To compute the total property tax revenues billed for the current year (including revenues from all new construction and improvements and annexed property), multiply Line 1 by the rate on Line 18 and divide by 100.  The property tax revenues billed would be used in estimating budgeted revenues.</t>
  </si>
  <si>
    <t>Form B</t>
  </si>
  <si>
    <t>Since the prior year tax rate computation, some political subdivisions may have held elections where the voters                         approved an increase to an existing tax or approved a new tax.  Form B is designed to document the election.</t>
  </si>
  <si>
    <t>Date of election</t>
  </si>
  <si>
    <t>Ballot language</t>
  </si>
  <si>
    <t>Election results</t>
  </si>
  <si>
    <t>Expiration date</t>
  </si>
  <si>
    <r>
      <t>Amount of increase approved by voters</t>
    </r>
    <r>
      <rPr>
        <sz val="10"/>
        <rFont val="Times New Roman"/>
        <family val="1"/>
      </rPr>
      <t xml:space="preserve"> </t>
    </r>
  </si>
  <si>
    <r>
      <t>Stated rate approved by voters</t>
    </r>
    <r>
      <rPr>
        <sz val="10"/>
        <rFont val="Times New Roman"/>
        <family val="1"/>
      </rPr>
      <t xml:space="preserve"> </t>
    </r>
  </si>
  <si>
    <r>
      <t xml:space="preserve">(An "increase/decrease of/by")          </t>
    </r>
    <r>
      <rPr>
        <b/>
        <sz val="10"/>
        <rFont val="Times New Roman"/>
        <family val="1"/>
      </rPr>
      <t>OR</t>
    </r>
  </si>
  <si>
    <t>(An "increase/decrease to")</t>
  </si>
  <si>
    <t>Prior year tax rate ceiling or voluntarily reduced rate to apply voter approved increase to</t>
  </si>
  <si>
    <t>(Summary Page, Line A if increase to an existing rate, otherwise 0)</t>
  </si>
  <si>
    <t>Voter approved increased tax rate to adjust</t>
  </si>
  <si>
    <t>(If an "increase of/by" ballot, Line 5a + Line 6, if an "increase to" ballot, Line 5b)</t>
  </si>
  <si>
    <t>Form C</t>
  </si>
  <si>
    <t>The tax rate for debt service will be considered valid if, after making the payment(s) for which the tax was levied, the bonds remain</t>
  </si>
  <si>
    <t>(Form A, Line 1 total)</t>
  </si>
  <si>
    <t>(i.e. Assuming the current year is Year 1, use January - December year 2 payments to complete</t>
  </si>
  <si>
    <t>the year 1 Form C) Include the principal and interest payments due on outstanding general</t>
  </si>
  <si>
    <t>Experience in prior years is the best guide for estimating uncollectible taxes.</t>
  </si>
  <si>
    <t xml:space="preserve">It is usually 2% to 10% of Line 2 above.  </t>
  </si>
  <si>
    <t>(i.e. Assuming the current year is year 1, use January - December year 3 payments to complete</t>
  </si>
  <si>
    <t xml:space="preserve">the year 1 Form C) It is important that the debt service fund have sufficient reserves to </t>
  </si>
  <si>
    <t>Anticipated balance at end of current calendar year</t>
  </si>
  <si>
    <r>
      <rPr>
        <b/>
        <sz val="10"/>
        <rFont val="Times New Roman"/>
        <family val="1"/>
      </rPr>
      <t xml:space="preserve">Computation of debt service tax rate </t>
    </r>
    <r>
      <rPr>
        <sz val="10"/>
        <rFont val="Times New Roman"/>
        <family val="1"/>
      </rPr>
      <t>(Line 7/Line 1 x 100)</t>
    </r>
  </si>
  <si>
    <t>Less voluntary reduction by political subdivision</t>
  </si>
  <si>
    <t>Enter this rate on Line AA of the Summary Page.</t>
  </si>
  <si>
    <t xml:space="preserve">The tax rate levied may be lower than the rate computed as long as adequate funds are available to service </t>
  </si>
  <si>
    <t>the debt requirements.</t>
  </si>
  <si>
    <t>Informational Data</t>
  </si>
  <si>
    <t>Informational Summary Page</t>
  </si>
  <si>
    <r>
      <rPr>
        <b/>
        <sz val="10"/>
        <rFont val="Times New Roman"/>
        <family val="1"/>
      </rPr>
      <t>Prior year tax rate ceiling</t>
    </r>
    <r>
      <rPr>
        <sz val="10"/>
        <rFont val="Times New Roman"/>
        <family val="1"/>
      </rPr>
      <t xml:space="preserve"> (Prior Year Informational Summary Page, Line F)</t>
    </r>
  </si>
  <si>
    <r>
      <rPr>
        <b/>
        <sz val="10"/>
        <rFont val="Times New Roman"/>
        <family val="1"/>
      </rPr>
      <t>Current year rate computed</t>
    </r>
    <r>
      <rPr>
        <sz val="10"/>
        <rFont val="Times New Roman"/>
        <family val="1"/>
      </rPr>
      <t xml:space="preserve"> (Informational Form A, Line 18 below)</t>
    </r>
  </si>
  <si>
    <r>
      <rPr>
        <b/>
        <sz val="10"/>
        <rFont val="Times New Roman"/>
        <family val="1"/>
      </rPr>
      <t>Rate to compare to maximum authorized levy</t>
    </r>
    <r>
      <rPr>
        <sz val="10"/>
        <rFont val="Times New Roman"/>
        <family val="1"/>
      </rPr>
      <t xml:space="preserve"> (Line B if no election, otherwise Line C)</t>
    </r>
  </si>
  <si>
    <r>
      <rPr>
        <b/>
        <sz val="10"/>
        <rFont val="Times New Roman"/>
        <family val="1"/>
      </rPr>
      <t>Maximum authorized levy</t>
    </r>
    <r>
      <rPr>
        <sz val="10"/>
        <rFont val="Times New Roman"/>
        <family val="1"/>
      </rPr>
      <t xml:space="preserve"> most recent voter approved rate</t>
    </r>
  </si>
  <si>
    <r>
      <rPr>
        <b/>
        <sz val="10"/>
        <rFont val="Times New Roman"/>
        <family val="1"/>
      </rPr>
      <t>Tax rate ceiling if no voluntary reductions were taken in a prior even numbered year</t>
    </r>
    <r>
      <rPr>
        <sz val="10"/>
        <rFont val="Times New Roman"/>
        <family val="1"/>
      </rPr>
      <t xml:space="preserve"> (Lower of Line D or E)</t>
    </r>
  </si>
  <si>
    <t>Informational Form A</t>
  </si>
  <si>
    <r>
      <t>Percentage increase in adjusted valuation</t>
    </r>
    <r>
      <rPr>
        <sz val="10"/>
        <rFont val="Times New Roman"/>
        <family val="1"/>
      </rPr>
      <t xml:space="preserve"> (Form A, Line 4 - Line 8 / Line 8 x 100)</t>
    </r>
  </si>
  <si>
    <r>
      <t xml:space="preserve">Adjusted prior year assessed valuation </t>
    </r>
    <r>
      <rPr>
        <sz val="10"/>
        <rFont val="Times New Roman"/>
        <family val="1"/>
      </rPr>
      <t>(Form A, Line 8)</t>
    </r>
  </si>
  <si>
    <r>
      <rPr>
        <b/>
        <sz val="10"/>
        <rFont val="Times New Roman"/>
        <family val="1"/>
      </rPr>
      <t>Tax rate ceiling from prior year</t>
    </r>
    <r>
      <rPr>
        <sz val="10"/>
        <rFont val="Times New Roman"/>
        <family val="1"/>
      </rPr>
      <t xml:space="preserve"> (Informational Summary Page, Line A from above)</t>
    </r>
  </si>
  <si>
    <r>
      <t xml:space="preserve">Maximum prior year adjusted revenue </t>
    </r>
    <r>
      <rPr>
        <sz val="10"/>
        <rFont val="Times New Roman"/>
        <family val="1"/>
      </rPr>
      <t>from property</t>
    </r>
    <r>
      <rPr>
        <b/>
        <sz val="10"/>
        <rFont val="Times New Roman"/>
        <family val="1"/>
      </rPr>
      <t xml:space="preserve"> </t>
    </r>
    <r>
      <rPr>
        <sz val="10"/>
        <rFont val="Times New Roman"/>
        <family val="1"/>
      </rPr>
      <t>that existed in both years (Line 11 x Line 12 / 100)</t>
    </r>
  </si>
  <si>
    <t>A negative figure on Line 9 is treated as a 0 for Line 14 purposes.  Do not enter less than 0, nor more than 5%.</t>
  </si>
  <si>
    <r>
      <t xml:space="preserve">Additional reassessment revenue permitted </t>
    </r>
    <r>
      <rPr>
        <sz val="10"/>
        <rFont val="Times New Roman"/>
        <family val="1"/>
      </rPr>
      <t>(Line 13 x Line 14)</t>
    </r>
  </si>
  <si>
    <r>
      <t>Total revenue permitted in current year</t>
    </r>
    <r>
      <rPr>
        <sz val="10"/>
        <rFont val="Times New Roman"/>
        <family val="1"/>
      </rPr>
      <t xml:space="preserve"> from property that existed in both years (Line 13 + Line 15)</t>
    </r>
  </si>
  <si>
    <r>
      <t xml:space="preserve">Adjusted current year assessed valuation </t>
    </r>
    <r>
      <rPr>
        <sz val="10"/>
        <rFont val="Times New Roman"/>
        <family val="1"/>
      </rPr>
      <t>(Form A, Line 4)</t>
    </r>
  </si>
  <si>
    <r>
      <t xml:space="preserve">Maximum tax rate permitted by Article X, Section 22, and Section 137.073, RSMo, </t>
    </r>
    <r>
      <rPr>
        <sz val="10"/>
        <rFont val="Times New Roman"/>
        <family val="1"/>
      </rPr>
      <t xml:space="preserve">if no voluntary reduction was taken (Line 16 / Line 17 x 100) </t>
    </r>
  </si>
  <si>
    <t>Informational Form B</t>
  </si>
  <si>
    <t>Prior year tax rate ceiling to apply voter approved increase to</t>
  </si>
  <si>
    <t>(Informational Summary Page, Line A if increase to an existing rate, otherwise 0)</t>
  </si>
  <si>
    <t>(If an "increase of/by" ballot, Form B, Line 5a + Line 6, if an "increase to" ballot, Form B, Line 5b)</t>
  </si>
  <si>
    <t xml:space="preserve">Column 2 (Prior year Summary Page, Line F in an even year, Line F minus Line H in an odd year) </t>
  </si>
  <si>
    <t xml:space="preserve">ONLY THE PROFORMA PRINTED FROM THE STATE AUDITOR'S ONLINE TAX RATE SYSTEM SHOULD BE SUBMITTED TO THE COUNTY TO SET THE FINAL TAX RATE. </t>
  </si>
  <si>
    <t>IF THIS POLITICAL SUBDIVISION LEVIES A PROPERTY TAX RATE PARTIALLY OR WHOLLY IN CLAY COUNTY, JACKSON COUNTY, ST. LOUIS COUNTY, OR THE CITY OF ST. LOUIS AND CHANGES ARE NECESSARY TO THE 2018 TAX RATE FORMS, PLEASE LOG ONTO THE STATE AUDITOR'S TAX RATE SYSTEM AND ENTER UPDATED INFORMATION TO MAKE THOSE CHANGES AND SELECT SUBMIT.  CONTACT THE STATE AUDITOR'S OFFICE IF YOU HAVE MISPLACED YOUR USER ID AND/OR PASSWORD.</t>
  </si>
  <si>
    <r>
      <t>Assessed value of newly added territory</t>
    </r>
    <r>
      <rPr>
        <sz val="10"/>
        <rFont val="Times New Roman"/>
        <family val="1"/>
      </rPr>
      <t xml:space="preserve"> obtained from the county clerk or county assessor</t>
    </r>
  </si>
  <si>
    <r>
      <t xml:space="preserve">Assessed value of property locally assessed in prior year, but state assessed in current year </t>
    </r>
    <r>
      <rPr>
        <sz val="10"/>
        <rFont val="Times New Roman"/>
        <family val="1"/>
      </rPr>
      <t xml:space="preserve">obtained from the county clerk </t>
    </r>
  </si>
  <si>
    <t xml:space="preserve">(Line 16 / Line 17 x 100) </t>
  </si>
  <si>
    <t>(Line 4 - Line 8/Line 8 x 100)</t>
  </si>
  <si>
    <r>
      <rPr>
        <b/>
        <sz val="10"/>
        <rFont val="Times New Roman"/>
        <family val="1"/>
      </rPr>
      <t>Amount of increase authorized by voters for current year</t>
    </r>
    <r>
      <rPr>
        <sz val="10"/>
        <rFont val="Times New Roman"/>
        <family val="1"/>
      </rPr>
      <t xml:space="preserve"> (Informational Form B, Line 7 below)</t>
    </r>
  </si>
  <si>
    <r>
      <t>Amount of rate increase authorized by voters for current year</t>
    </r>
    <r>
      <rPr>
        <sz val="10"/>
        <rFont val="Times New Roman"/>
        <family val="1"/>
      </rPr>
      <t xml:space="preserve"> if same purpose, </t>
    </r>
  </si>
  <si>
    <t>(Form B, Line 7)</t>
  </si>
  <si>
    <r>
      <t xml:space="preserve">Additional special purpose rate authorized by voters </t>
    </r>
    <r>
      <rPr>
        <sz val="10"/>
        <rFont val="Times New Roman"/>
        <family val="1"/>
      </rPr>
      <t xml:space="preserve">after the prior year tax rates were set, </t>
    </r>
  </si>
  <si>
    <t>(Form B, Line 7 if a different purpose)</t>
  </si>
  <si>
    <r>
      <t xml:space="preserve">Total current year assessed valuation </t>
    </r>
    <r>
      <rPr>
        <sz val="10"/>
        <rFont val="Times New Roman"/>
        <family val="1"/>
      </rPr>
      <t>obtained from the county clerk or county assessor</t>
    </r>
  </si>
  <si>
    <r>
      <t xml:space="preserve">Estimated costs of collection and anticipated delinquencies </t>
    </r>
    <r>
      <rPr>
        <sz val="10"/>
        <rFont val="Times New Roman"/>
        <family val="1"/>
      </rPr>
      <t>(i.e. collector fees &amp; commissions &amp; assessment fund withholdings)</t>
    </r>
  </si>
  <si>
    <t>(2024)</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</si>
</sst>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0.0000%"/>
    <numFmt numFmtId="166" formatCode="#,##0.0000"/>
    <numFmt numFmtId="167" formatCode="0.0000"/>
    <numFmt numFmtId="168" formatCode="#,##0.0000_);[Red]\(#,##0.0000\)"/>
    <numFmt numFmtId="169" formatCode="#,##0.000000_);[Red]\(#,##0.000000\)"/>
    <numFmt numFmtId="170" formatCode="0.0000_);[Red]\(0.0000\)"/>
    <numFmt numFmtId="171" formatCode="mm/dd/yy"/>
    <numFmt numFmtId="172" formatCode="[&lt;=9999999]###\-####;\(###\)\ ###\-####"/>
    <numFmt numFmtId="173" formatCode="0_);\(0\)"/>
    <numFmt numFmtId="174" formatCode="mm/dd/yy;@"/>
    <numFmt numFmtId="175" formatCode="0.0000_);\(0.0000\)"/>
    <numFmt numFmtId="176" formatCode="0.00_);\(0.00\)"/>
    <numFmt numFmtId="177" formatCode="&quot;True&quot;;&quot;True&quot;;&quot;False&quot;"/>
    <numFmt numFmtId="178" formatCode="&quot;On&quot;;&quot;On&quot;;&quot;Off&quot;"/>
    <numFmt numFmtId="179" formatCode="[$€-2]\ #,##0.00_);[Red]\([$€-2]\ #,##0.00\)"/>
    <numFmt numFmtId="180" formatCode="0.000%"/>
  </numFmts>
  <fonts count="55">
    <font>
      <sz val="12"/>
      <name val="Times New Roman"/>
      <family val="0"/>
    </font>
    <font>
      <sz val="12"/>
      <color indexed="8"/>
      <name val="Times New Roman"/>
      <family val="2"/>
    </font>
    <font>
      <b/>
      <sz val="11"/>
      <name val="Times New Roman"/>
      <family val="1"/>
    </font>
    <font>
      <sz val="11"/>
      <name val="Times New Roman"/>
      <family val="1"/>
    </font>
    <font>
      <b/>
      <sz val="10"/>
      <name val="Times New Roman"/>
      <family val="1"/>
    </font>
    <font>
      <sz val="10"/>
      <name val="Times New Roman"/>
      <family val="1"/>
    </font>
    <font>
      <b/>
      <u val="single"/>
      <sz val="10"/>
      <name val="Times New Roman"/>
      <family val="1"/>
    </font>
    <font>
      <sz val="10.5"/>
      <name val="Times New Roman"/>
      <family val="1"/>
    </font>
    <font>
      <b/>
      <sz val="10.5"/>
      <name val="Times New Roman"/>
      <family val="1"/>
    </font>
    <font>
      <sz val="9"/>
      <name val="Times New Roman"/>
      <family val="1"/>
    </font>
    <font>
      <sz val="8"/>
      <name val="Tahoma"/>
      <family val="2"/>
    </font>
    <font>
      <b/>
      <sz val="8"/>
      <name val="Tahoma"/>
      <family val="2"/>
    </font>
    <font>
      <u val="single"/>
      <sz val="8"/>
      <name val="Tahoma"/>
      <family val="2"/>
    </font>
    <font>
      <b/>
      <sz val="9"/>
      <name val="Times New Roman"/>
      <family val="1"/>
    </font>
    <font>
      <u val="single"/>
      <sz val="10"/>
      <name val="Times New Roman"/>
      <family val="1"/>
    </font>
    <font>
      <b/>
      <sz val="12"/>
      <name val="Times New Roman"/>
      <family val="1"/>
    </font>
    <font>
      <u val="double"/>
      <sz val="10"/>
      <name val="Times New Roman"/>
      <family val="1"/>
    </font>
    <font>
      <b/>
      <sz val="8"/>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2"/>
      <color indexed="20"/>
      <name val="Times New Roman"/>
      <family val="1"/>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2"/>
      <color indexed="12"/>
      <name val="Times New Roman"/>
      <family val="1"/>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2"/>
      <color theme="11"/>
      <name val="Times New Roman"/>
      <family val="1"/>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1"/>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
      <left>
        <color indexed="63"/>
      </left>
      <right>
        <color indexed="63"/>
      </right>
      <top>
        <color indexed="63"/>
      </top>
      <bottom style="thick"/>
    </border>
    <border>
      <left/>
      <right/>
      <top/>
      <bottom style="double"/>
    </border>
    <border>
      <left/>
      <right/>
      <top/>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64">
    <xf numFmtId="0" fontId="0" fillId="0" borderId="0" xfId="0" applyAlignment="1">
      <alignment/>
    </xf>
    <xf numFmtId="168" fontId="5" fillId="33" borderId="10" xfId="0" applyNumberFormat="1" applyFont="1" applyFill="1" applyBorder="1" applyAlignment="1" applyProtection="1">
      <alignment/>
      <protection locked="0"/>
    </xf>
    <xf numFmtId="38" fontId="5" fillId="33" borderId="10" xfId="0" applyNumberFormat="1" applyFont="1" applyFill="1" applyBorder="1" applyAlignment="1" applyProtection="1">
      <alignment/>
      <protection locked="0"/>
    </xf>
    <xf numFmtId="14" fontId="5" fillId="33" borderId="10" xfId="0" applyNumberFormat="1" applyFont="1" applyFill="1" applyBorder="1" applyAlignment="1" applyProtection="1">
      <alignment/>
      <protection locked="0"/>
    </xf>
    <xf numFmtId="164" fontId="5" fillId="33" borderId="10" xfId="0" applyNumberFormat="1" applyFont="1" applyFill="1" applyBorder="1" applyAlignment="1" applyProtection="1">
      <alignment horizontal="center"/>
      <protection locked="0"/>
    </xf>
    <xf numFmtId="0" fontId="3" fillId="0" borderId="0" xfId="0" applyFont="1" applyAlignment="1" applyProtection="1">
      <alignment/>
      <protection/>
    </xf>
    <xf numFmtId="0" fontId="3" fillId="0" borderId="0" xfId="0" applyFont="1" applyBorder="1" applyAlignment="1" applyProtection="1">
      <alignment/>
      <protection/>
    </xf>
    <xf numFmtId="0" fontId="3" fillId="0" borderId="0" xfId="0" applyFont="1" applyAlignment="1" applyProtection="1">
      <alignment horizontal="centerContinuous"/>
      <protection/>
    </xf>
    <xf numFmtId="167" fontId="3" fillId="0" borderId="0" xfId="0" applyNumberFormat="1" applyFont="1" applyAlignment="1" applyProtection="1">
      <alignment horizontal="centerContinuous"/>
      <protection/>
    </xf>
    <xf numFmtId="0" fontId="3" fillId="0" borderId="0" xfId="0" applyFont="1" applyAlignment="1" applyProtection="1">
      <alignment horizontal="right"/>
      <protection/>
    </xf>
    <xf numFmtId="167" fontId="3" fillId="0" borderId="0" xfId="0" applyNumberFormat="1" applyFont="1" applyAlignment="1" applyProtection="1">
      <alignment/>
      <protection/>
    </xf>
    <xf numFmtId="49" fontId="5" fillId="33" borderId="10" xfId="0" applyNumberFormat="1" applyFont="1" applyFill="1" applyBorder="1" applyAlignment="1" applyProtection="1">
      <alignment horizontal="center"/>
      <protection locked="0"/>
    </xf>
    <xf numFmtId="49" fontId="5" fillId="33" borderId="11" xfId="0" applyNumberFormat="1" applyFont="1" applyFill="1" applyBorder="1" applyAlignment="1" applyProtection="1">
      <alignment horizontal="center"/>
      <protection locked="0"/>
    </xf>
    <xf numFmtId="0" fontId="4" fillId="34" borderId="0" xfId="0" applyFont="1" applyFill="1" applyAlignment="1">
      <alignment horizontal="centerContinuous"/>
    </xf>
    <xf numFmtId="0" fontId="5" fillId="34" borderId="0" xfId="0" applyFont="1" applyFill="1" applyAlignment="1">
      <alignment horizontal="centerContinuous"/>
    </xf>
    <xf numFmtId="0" fontId="5" fillId="34" borderId="0" xfId="0" applyFont="1" applyFill="1" applyAlignment="1">
      <alignment/>
    </xf>
    <xf numFmtId="0" fontId="4" fillId="34" borderId="0" xfId="0" applyFont="1" applyFill="1" applyAlignment="1">
      <alignment horizontal="left"/>
    </xf>
    <xf numFmtId="0" fontId="4" fillId="34" borderId="0" xfId="0" applyFont="1" applyFill="1" applyAlignment="1">
      <alignment horizontal="left" indent="1"/>
    </xf>
    <xf numFmtId="0" fontId="5" fillId="34" borderId="0" xfId="0" applyFont="1" applyFill="1" applyAlignment="1">
      <alignment horizontal="center"/>
    </xf>
    <xf numFmtId="0" fontId="4" fillId="34" borderId="0" xfId="0" applyFont="1" applyFill="1" applyBorder="1" applyAlignment="1">
      <alignment/>
    </xf>
    <xf numFmtId="0" fontId="5" fillId="34" borderId="0" xfId="0" applyFont="1" applyFill="1" applyBorder="1" applyAlignment="1">
      <alignment/>
    </xf>
    <xf numFmtId="0" fontId="4" fillId="34" borderId="0" xfId="0" applyFont="1" applyFill="1" applyAlignment="1">
      <alignment horizontal="center"/>
    </xf>
    <xf numFmtId="0" fontId="4" fillId="34" borderId="0" xfId="0" applyFont="1" applyFill="1" applyBorder="1" applyAlignment="1">
      <alignment horizontal="left" indent="7"/>
    </xf>
    <xf numFmtId="0" fontId="5" fillId="34" borderId="0" xfId="0" applyFont="1" applyFill="1" applyBorder="1" applyAlignment="1">
      <alignment horizontal="left" vertical="top"/>
    </xf>
    <xf numFmtId="0" fontId="0" fillId="34" borderId="0" xfId="0" applyFill="1" applyAlignment="1">
      <alignment horizontal="centerContinuous" vertical="top"/>
    </xf>
    <xf numFmtId="0" fontId="5" fillId="34" borderId="10" xfId="0" applyFont="1" applyFill="1" applyBorder="1" applyAlignment="1">
      <alignment horizontal="left" vertical="top"/>
    </xf>
    <xf numFmtId="0" fontId="4" fillId="34" borderId="0" xfId="0" applyFont="1" applyFill="1" applyBorder="1" applyAlignment="1">
      <alignment/>
    </xf>
    <xf numFmtId="0" fontId="4" fillId="34" borderId="0" xfId="0" applyFont="1" applyFill="1" applyAlignment="1">
      <alignment/>
    </xf>
    <xf numFmtId="3" fontId="5" fillId="34" borderId="0" xfId="0" applyNumberFormat="1" applyFont="1" applyFill="1" applyBorder="1" applyAlignment="1">
      <alignment/>
    </xf>
    <xf numFmtId="168" fontId="5" fillId="34" borderId="0" xfId="0" applyNumberFormat="1" applyFont="1" applyFill="1" applyBorder="1" applyAlignment="1">
      <alignment/>
    </xf>
    <xf numFmtId="0" fontId="5" fillId="34" borderId="0" xfId="0" applyFont="1" applyFill="1" applyAlignment="1">
      <alignment horizontal="left"/>
    </xf>
    <xf numFmtId="0" fontId="5" fillId="34" borderId="0" xfId="0" applyFont="1" applyFill="1" applyAlignment="1">
      <alignment/>
    </xf>
    <xf numFmtId="0" fontId="4" fillId="34" borderId="12" xfId="0" applyFont="1" applyFill="1" applyBorder="1" applyAlignment="1">
      <alignment/>
    </xf>
    <xf numFmtId="0" fontId="5" fillId="34" borderId="12" xfId="0" applyFont="1" applyFill="1" applyBorder="1" applyAlignment="1">
      <alignment/>
    </xf>
    <xf numFmtId="0" fontId="4" fillId="34" borderId="11" xfId="0" applyFont="1" applyFill="1" applyBorder="1" applyAlignment="1">
      <alignment horizontal="center"/>
    </xf>
    <xf numFmtId="0" fontId="4" fillId="34" borderId="12" xfId="0" applyFont="1" applyFill="1" applyBorder="1" applyAlignment="1">
      <alignment horizontal="center"/>
    </xf>
    <xf numFmtId="38" fontId="5" fillId="34" borderId="10" xfId="0" applyNumberFormat="1" applyFont="1" applyFill="1" applyBorder="1" applyAlignment="1">
      <alignment horizontal="center"/>
    </xf>
    <xf numFmtId="38" fontId="5" fillId="34" borderId="0" xfId="0" applyNumberFormat="1" applyFont="1" applyFill="1" applyAlignment="1">
      <alignment/>
    </xf>
    <xf numFmtId="38" fontId="5" fillId="34" borderId="0" xfId="0" applyNumberFormat="1" applyFont="1" applyFill="1" applyBorder="1" applyAlignment="1">
      <alignment/>
    </xf>
    <xf numFmtId="0" fontId="5" fillId="34" borderId="10" xfId="0" applyFont="1" applyFill="1" applyBorder="1" applyAlignment="1">
      <alignment horizontal="left" indent="2"/>
    </xf>
    <xf numFmtId="0" fontId="5" fillId="34" borderId="10" xfId="0" applyFont="1" applyFill="1" applyBorder="1" applyAlignment="1">
      <alignment/>
    </xf>
    <xf numFmtId="0" fontId="5" fillId="34" borderId="0" xfId="0" applyFont="1" applyFill="1" applyBorder="1" applyAlignment="1">
      <alignment horizontal="center"/>
    </xf>
    <xf numFmtId="0" fontId="5" fillId="34" borderId="0" xfId="0" applyFont="1" applyFill="1" applyBorder="1" applyAlignment="1">
      <alignment horizontal="left"/>
    </xf>
    <xf numFmtId="0" fontId="5" fillId="34" borderId="0" xfId="0" applyFont="1" applyFill="1" applyAlignment="1">
      <alignment horizontal="right"/>
    </xf>
    <xf numFmtId="0" fontId="5" fillId="34" borderId="0" xfId="0" applyFont="1" applyFill="1" applyBorder="1" applyAlignment="1">
      <alignment horizontal="right"/>
    </xf>
    <xf numFmtId="0" fontId="5" fillId="34" borderId="0" xfId="0" applyFont="1" applyFill="1" applyAlignment="1">
      <alignment horizontal="left" indent="3"/>
    </xf>
    <xf numFmtId="168" fontId="5" fillId="34" borderId="0" xfId="0" applyNumberFormat="1" applyFont="1" applyFill="1" applyAlignment="1">
      <alignment/>
    </xf>
    <xf numFmtId="38" fontId="5" fillId="34" borderId="10" xfId="0" applyNumberFormat="1" applyFont="1" applyFill="1" applyBorder="1" applyAlignment="1">
      <alignment/>
    </xf>
    <xf numFmtId="0" fontId="6" fillId="34" borderId="0" xfId="0" applyFont="1" applyFill="1" applyBorder="1" applyAlignment="1">
      <alignment/>
    </xf>
    <xf numFmtId="3" fontId="5" fillId="34" borderId="0" xfId="0" applyNumberFormat="1" applyFont="1" applyFill="1" applyAlignment="1">
      <alignment/>
    </xf>
    <xf numFmtId="0" fontId="5" fillId="34" borderId="0" xfId="0" applyFont="1" applyFill="1" applyBorder="1" applyAlignment="1" applyProtection="1">
      <alignment/>
      <protection/>
    </xf>
    <xf numFmtId="0" fontId="5" fillId="34" borderId="0" xfId="0" applyFont="1" applyFill="1" applyAlignment="1" applyProtection="1">
      <alignment/>
      <protection/>
    </xf>
    <xf numFmtId="1" fontId="5" fillId="33" borderId="10" xfId="0" applyNumberFormat="1" applyFont="1" applyFill="1" applyBorder="1" applyAlignment="1" applyProtection="1">
      <alignment/>
      <protection locked="0"/>
    </xf>
    <xf numFmtId="0" fontId="2" fillId="0" borderId="0" xfId="0" applyFont="1" applyAlignment="1" applyProtection="1">
      <alignment horizontal="left" vertical="top"/>
      <protection/>
    </xf>
    <xf numFmtId="0" fontId="3" fillId="0" borderId="0" xfId="0" applyFont="1" applyAlignment="1" applyProtection="1">
      <alignment/>
      <protection hidden="1"/>
    </xf>
    <xf numFmtId="0" fontId="8" fillId="0" borderId="0" xfId="0" applyFont="1" applyBorder="1" applyAlignment="1" applyProtection="1">
      <alignment/>
      <protection/>
    </xf>
    <xf numFmtId="167" fontId="8" fillId="0" borderId="0" xfId="0" applyNumberFormat="1" applyFont="1" applyBorder="1" applyAlignment="1" applyProtection="1">
      <alignment/>
      <protection/>
    </xf>
    <xf numFmtId="0" fontId="7" fillId="0" borderId="0" xfId="0" applyFont="1" applyAlignment="1" applyProtection="1">
      <alignment/>
      <protection/>
    </xf>
    <xf numFmtId="0" fontId="4" fillId="0" borderId="0" xfId="0" applyFont="1" applyAlignment="1" applyProtection="1">
      <alignment/>
      <protection hidden="1"/>
    </xf>
    <xf numFmtId="0" fontId="4" fillId="0" borderId="0" xfId="0" applyFont="1" applyAlignment="1" applyProtection="1">
      <alignment horizontal="centerContinuous"/>
      <protection hidden="1"/>
    </xf>
    <xf numFmtId="38" fontId="5" fillId="34" borderId="10" xfId="0" applyNumberFormat="1" applyFont="1" applyFill="1" applyBorder="1" applyAlignment="1" applyProtection="1">
      <alignment/>
      <protection hidden="1"/>
    </xf>
    <xf numFmtId="0" fontId="5" fillId="34" borderId="0" xfId="0" applyFont="1" applyFill="1" applyBorder="1" applyAlignment="1" applyProtection="1">
      <alignment horizontal="left"/>
      <protection hidden="1"/>
    </xf>
    <xf numFmtId="166" fontId="5" fillId="34" borderId="10" xfId="0" applyNumberFormat="1" applyFont="1" applyFill="1" applyBorder="1" applyAlignment="1" applyProtection="1">
      <alignment/>
      <protection hidden="1"/>
    </xf>
    <xf numFmtId="0" fontId="4" fillId="34" borderId="0" xfId="0" applyFont="1" applyFill="1" applyAlignment="1">
      <alignment horizontal="right"/>
    </xf>
    <xf numFmtId="49" fontId="3" fillId="0" borderId="0" xfId="0" applyNumberFormat="1" applyFont="1" applyAlignment="1" applyProtection="1">
      <alignment/>
      <protection hidden="1"/>
    </xf>
    <xf numFmtId="0" fontId="4" fillId="0" borderId="0" xfId="0" applyFont="1" applyBorder="1" applyAlignment="1" applyProtection="1">
      <alignment/>
      <protection/>
    </xf>
    <xf numFmtId="0" fontId="5" fillId="34" borderId="10" xfId="0" applyFont="1" applyFill="1" applyBorder="1" applyAlignment="1">
      <alignment horizontal="center"/>
    </xf>
    <xf numFmtId="0" fontId="4" fillId="34" borderId="12" xfId="0" applyFont="1" applyFill="1" applyBorder="1" applyAlignment="1">
      <alignment horizontal="left"/>
    </xf>
    <xf numFmtId="0" fontId="5" fillId="34" borderId="0" xfId="0" applyFont="1" applyFill="1" applyBorder="1" applyAlignment="1">
      <alignment horizontal="left" indent="2"/>
    </xf>
    <xf numFmtId="173" fontId="5" fillId="34" borderId="0" xfId="0" applyNumberFormat="1" applyFont="1" applyFill="1" applyAlignment="1">
      <alignment horizontal="left"/>
    </xf>
    <xf numFmtId="167" fontId="4" fillId="0" borderId="0" xfId="0" applyNumberFormat="1" applyFont="1" applyBorder="1" applyAlignment="1" applyProtection="1">
      <alignment/>
      <protection/>
    </xf>
    <xf numFmtId="14" fontId="4" fillId="34" borderId="0" xfId="0" applyNumberFormat="1" applyFont="1" applyFill="1" applyAlignment="1" applyProtection="1">
      <alignment horizontal="center"/>
      <protection/>
    </xf>
    <xf numFmtId="0" fontId="4" fillId="0" borderId="0" xfId="0" applyFont="1" applyAlignment="1" applyProtection="1">
      <alignment horizontal="left"/>
      <protection hidden="1"/>
    </xf>
    <xf numFmtId="0" fontId="3" fillId="34" borderId="0" xfId="0" applyFont="1" applyFill="1" applyAlignment="1" applyProtection="1">
      <alignment/>
      <protection/>
    </xf>
    <xf numFmtId="0" fontId="3" fillId="0" borderId="0" xfId="0" applyFont="1" applyFill="1" applyAlignment="1" applyProtection="1">
      <alignment/>
      <protection hidden="1"/>
    </xf>
    <xf numFmtId="0" fontId="5" fillId="0" borderId="0" xfId="0" applyFont="1" applyFill="1" applyAlignment="1" applyProtection="1">
      <alignment horizontal="left"/>
      <protection hidden="1"/>
    </xf>
    <xf numFmtId="49" fontId="3" fillId="0" borderId="0" xfId="0" applyNumberFormat="1" applyFont="1" applyFill="1" applyAlignment="1" applyProtection="1">
      <alignment/>
      <protection hidden="1"/>
    </xf>
    <xf numFmtId="0" fontId="5" fillId="0" borderId="0" xfId="0" applyFont="1" applyAlignment="1" applyProtection="1">
      <alignment/>
      <protection/>
    </xf>
    <xf numFmtId="0" fontId="5" fillId="35" borderId="0" xfId="0" applyFont="1" applyFill="1" applyAlignment="1">
      <alignment/>
    </xf>
    <xf numFmtId="0" fontId="5" fillId="34" borderId="10" xfId="0" applyFont="1" applyFill="1" applyBorder="1" applyAlignment="1" applyProtection="1">
      <alignment/>
      <protection/>
    </xf>
    <xf numFmtId="0" fontId="5" fillId="34" borderId="11" xfId="0" applyFont="1" applyFill="1" applyBorder="1" applyAlignment="1" applyProtection="1">
      <alignment/>
      <protection/>
    </xf>
    <xf numFmtId="0" fontId="2" fillId="0" borderId="0" xfId="0" applyFont="1" applyBorder="1" applyAlignment="1" applyProtection="1">
      <alignment horizontal="centerContinuous"/>
      <protection/>
    </xf>
    <xf numFmtId="0" fontId="5" fillId="0" borderId="0" xfId="0" applyFont="1" applyAlignment="1" applyProtection="1">
      <alignment horizontal="center"/>
      <protection/>
    </xf>
    <xf numFmtId="0" fontId="4" fillId="0" borderId="0" xfId="0" applyFont="1" applyAlignment="1" applyProtection="1">
      <alignment horizontal="center"/>
      <protection/>
    </xf>
    <xf numFmtId="0" fontId="5" fillId="35" borderId="0" xfId="0" applyFont="1" applyFill="1" applyAlignment="1" applyProtection="1">
      <alignment/>
      <protection/>
    </xf>
    <xf numFmtId="0" fontId="4" fillId="34" borderId="0" xfId="0" applyFont="1" applyFill="1" applyBorder="1" applyAlignment="1">
      <alignment horizontal="center"/>
    </xf>
    <xf numFmtId="0" fontId="5" fillId="35" borderId="0" xfId="0" applyFont="1" applyFill="1" applyBorder="1" applyAlignment="1">
      <alignment wrapText="1"/>
    </xf>
    <xf numFmtId="0" fontId="5" fillId="35" borderId="0" xfId="0" applyFont="1" applyFill="1" applyBorder="1" applyAlignment="1">
      <alignment/>
    </xf>
    <xf numFmtId="0" fontId="3" fillId="0" borderId="0" xfId="0" applyFont="1" applyAlignment="1" applyProtection="1">
      <alignment horizontal="center"/>
      <protection/>
    </xf>
    <xf numFmtId="0" fontId="2" fillId="0" borderId="0" xfId="0" applyFont="1" applyAlignment="1" applyProtection="1">
      <alignment horizontal="center" vertical="top"/>
      <protection/>
    </xf>
    <xf numFmtId="0" fontId="8" fillId="0" borderId="0" xfId="0" applyFont="1" applyAlignment="1" applyProtection="1">
      <alignment horizontal="left" vertical="top"/>
      <protection/>
    </xf>
    <xf numFmtId="0" fontId="2" fillId="0" borderId="0" xfId="0" applyFont="1" applyBorder="1" applyAlignment="1" applyProtection="1" quotePrefix="1">
      <alignment horizontal="centerContinuous"/>
      <protection/>
    </xf>
    <xf numFmtId="0" fontId="4" fillId="0" borderId="0" xfId="0" applyFont="1" applyAlignment="1" applyProtection="1">
      <alignment horizontal="right"/>
      <protection hidden="1"/>
    </xf>
    <xf numFmtId="0" fontId="5" fillId="0" borderId="0" xfId="0" applyFont="1" applyAlignment="1" applyProtection="1">
      <alignment/>
      <protection hidden="1"/>
    </xf>
    <xf numFmtId="0" fontId="5" fillId="0" borderId="0" xfId="0" applyFont="1" applyAlignment="1" applyProtection="1">
      <alignment vertical="top"/>
      <protection hidden="1"/>
    </xf>
    <xf numFmtId="0" fontId="14" fillId="0" borderId="0" xfId="0" applyFont="1" applyAlignment="1" applyProtection="1">
      <alignment/>
      <protection hidden="1"/>
    </xf>
    <xf numFmtId="49" fontId="5" fillId="0" borderId="0" xfId="0" applyNumberFormat="1" applyFont="1" applyAlignment="1" applyProtection="1">
      <alignment horizontal="left"/>
      <protection hidden="1"/>
    </xf>
    <xf numFmtId="49" fontId="5" fillId="0" borderId="0" xfId="0" applyNumberFormat="1" applyFont="1" applyAlignment="1" applyProtection="1">
      <alignment/>
      <protection hidden="1"/>
    </xf>
    <xf numFmtId="0" fontId="5" fillId="35" borderId="0" xfId="0" applyFont="1" applyFill="1" applyBorder="1" applyAlignment="1" applyProtection="1">
      <alignment horizontal="center"/>
      <protection/>
    </xf>
    <xf numFmtId="0" fontId="5" fillId="35" borderId="10" xfId="0" applyFont="1" applyFill="1" applyBorder="1" applyAlignment="1">
      <alignment horizontal="center"/>
    </xf>
    <xf numFmtId="173" fontId="4" fillId="0" borderId="0" xfId="0" applyNumberFormat="1" applyFont="1" applyBorder="1" applyAlignment="1" applyProtection="1" quotePrefix="1">
      <alignment horizontal="right" wrapText="1"/>
      <protection hidden="1"/>
    </xf>
    <xf numFmtId="0" fontId="15" fillId="0" borderId="0" xfId="0" applyFont="1" applyAlignment="1">
      <alignment horizontal="justify" vertical="center"/>
    </xf>
    <xf numFmtId="0" fontId="15" fillId="0" borderId="0" xfId="0" applyFont="1" applyAlignment="1">
      <alignment wrapText="1"/>
    </xf>
    <xf numFmtId="0" fontId="5" fillId="0" borderId="0" xfId="0" applyFont="1" applyBorder="1" applyAlignment="1">
      <alignment wrapText="1"/>
    </xf>
    <xf numFmtId="0" fontId="5" fillId="0" borderId="0" xfId="0" applyFont="1" applyAlignment="1" applyProtection="1">
      <alignment wrapText="1"/>
      <protection hidden="1"/>
    </xf>
    <xf numFmtId="0" fontId="5" fillId="0" borderId="0" xfId="0" applyFont="1" applyAlignment="1">
      <alignment wrapText="1"/>
    </xf>
    <xf numFmtId="0" fontId="5" fillId="34" borderId="0" xfId="0" applyFont="1" applyFill="1" applyAlignment="1">
      <alignment horizontal="centerContinuous" vertical="top"/>
    </xf>
    <xf numFmtId="0" fontId="5" fillId="34" borderId="10" xfId="0" applyFont="1" applyFill="1" applyBorder="1" applyAlignment="1">
      <alignment horizontal="centerContinuous" vertical="top"/>
    </xf>
    <xf numFmtId="173" fontId="8" fillId="0" borderId="0" xfId="0" applyNumberFormat="1" applyFont="1" applyBorder="1" applyAlignment="1" applyProtection="1" quotePrefix="1">
      <alignment horizontal="right"/>
      <protection/>
    </xf>
    <xf numFmtId="0" fontId="7" fillId="0" borderId="0" xfId="0" applyFont="1" applyBorder="1" applyAlignment="1" applyProtection="1">
      <alignment/>
      <protection/>
    </xf>
    <xf numFmtId="0" fontId="4" fillId="0" borderId="0" xfId="0" applyFont="1" applyBorder="1" applyAlignment="1" applyProtection="1" quotePrefix="1">
      <alignment horizontal="center"/>
      <protection/>
    </xf>
    <xf numFmtId="0" fontId="4" fillId="0" borderId="0" xfId="0" applyFont="1" applyBorder="1" applyAlignment="1" applyProtection="1" quotePrefix="1">
      <alignment horizontal="left"/>
      <protection/>
    </xf>
    <xf numFmtId="0" fontId="5" fillId="0" borderId="0" xfId="0" applyFont="1" applyBorder="1" applyAlignment="1" applyProtection="1">
      <alignment/>
      <protection/>
    </xf>
    <xf numFmtId="0" fontId="5" fillId="0" borderId="13" xfId="0" applyFont="1" applyBorder="1" applyAlignment="1" applyProtection="1">
      <alignment horizontal="centerContinuous"/>
      <protection/>
    </xf>
    <xf numFmtId="0" fontId="5" fillId="0" borderId="13" xfId="0" applyFont="1" applyBorder="1" applyAlignment="1" applyProtection="1">
      <alignment/>
      <protection/>
    </xf>
    <xf numFmtId="167" fontId="5" fillId="0" borderId="13" xfId="0" applyNumberFormat="1" applyFont="1" applyBorder="1" applyAlignment="1" applyProtection="1">
      <alignment horizontal="centerContinuous"/>
      <protection/>
    </xf>
    <xf numFmtId="0" fontId="5" fillId="0" borderId="0" xfId="0" applyFont="1" applyAlignment="1" applyProtection="1">
      <alignment/>
      <protection/>
    </xf>
    <xf numFmtId="0" fontId="5" fillId="0" borderId="10" xfId="0" applyFont="1" applyBorder="1" applyAlignment="1" applyProtection="1">
      <alignment horizontal="center" wrapText="1"/>
      <protection/>
    </xf>
    <xf numFmtId="0" fontId="5" fillId="0" borderId="0" xfId="0" applyFont="1" applyAlignment="1" applyProtection="1">
      <alignment horizontal="right"/>
      <protection/>
    </xf>
    <xf numFmtId="167" fontId="5" fillId="0" borderId="0" xfId="0" applyNumberFormat="1" applyFont="1" applyAlignment="1" applyProtection="1">
      <alignment/>
      <protection/>
    </xf>
    <xf numFmtId="0" fontId="4" fillId="0" borderId="0" xfId="0" applyFont="1" applyAlignment="1" applyProtection="1">
      <alignment horizontal="right"/>
      <protection/>
    </xf>
    <xf numFmtId="166" fontId="5" fillId="0" borderId="10" xfId="0" applyNumberFormat="1" applyFont="1" applyFill="1" applyBorder="1" applyAlignment="1" applyProtection="1">
      <alignment horizontal="center"/>
      <protection hidden="1"/>
    </xf>
    <xf numFmtId="0" fontId="4" fillId="0" borderId="0" xfId="0" applyFont="1" applyAlignment="1" applyProtection="1">
      <alignment horizontal="left" vertical="top"/>
      <protection/>
    </xf>
    <xf numFmtId="0" fontId="4" fillId="0" borderId="0" xfId="0" applyFont="1" applyAlignment="1" applyProtection="1">
      <alignment/>
      <protection/>
    </xf>
    <xf numFmtId="174" fontId="4" fillId="0" borderId="0" xfId="0" applyNumberFormat="1" applyFont="1" applyBorder="1" applyAlignment="1" applyProtection="1">
      <alignment horizontal="center"/>
      <protection/>
    </xf>
    <xf numFmtId="0" fontId="5" fillId="0" borderId="0" xfId="0" applyFont="1" applyAlignment="1" applyProtection="1">
      <alignment/>
      <protection hidden="1"/>
    </xf>
    <xf numFmtId="166" fontId="5" fillId="33" borderId="10" xfId="0" applyNumberFormat="1" applyFont="1" applyFill="1" applyBorder="1" applyAlignment="1" applyProtection="1">
      <alignment horizontal="center"/>
      <protection locked="0"/>
    </xf>
    <xf numFmtId="166" fontId="5" fillId="35" borderId="14" xfId="0" applyNumberFormat="1" applyFont="1" applyFill="1" applyBorder="1" applyAlignment="1" applyProtection="1">
      <alignment horizontal="center"/>
      <protection hidden="1"/>
    </xf>
    <xf numFmtId="0" fontId="4" fillId="0" borderId="0" xfId="0" applyFont="1" applyAlignment="1" applyProtection="1">
      <alignment/>
      <protection/>
    </xf>
    <xf numFmtId="166" fontId="5" fillId="0" borderId="0" xfId="0" applyNumberFormat="1" applyFont="1" applyAlignment="1" applyProtection="1">
      <alignment horizontal="center"/>
      <protection hidden="1"/>
    </xf>
    <xf numFmtId="166" fontId="5" fillId="0" borderId="14" xfId="0" applyNumberFormat="1" applyFont="1" applyFill="1" applyBorder="1" applyAlignment="1" applyProtection="1">
      <alignment horizontal="center"/>
      <protection hidden="1"/>
    </xf>
    <xf numFmtId="0" fontId="6" fillId="0" borderId="0" xfId="0" applyFont="1" applyBorder="1" applyAlignment="1" applyProtection="1">
      <alignment/>
      <protection/>
    </xf>
    <xf numFmtId="167" fontId="5" fillId="0" borderId="0" xfId="0" applyNumberFormat="1" applyFont="1" applyBorder="1" applyAlignment="1" applyProtection="1">
      <alignment/>
      <protection/>
    </xf>
    <xf numFmtId="0" fontId="4" fillId="34" borderId="0" xfId="0" applyFont="1" applyFill="1" applyAlignment="1" applyProtection="1">
      <alignment wrapText="1"/>
      <protection/>
    </xf>
    <xf numFmtId="0" fontId="4" fillId="0" borderId="0" xfId="0" applyFont="1" applyAlignment="1">
      <alignment wrapText="1"/>
    </xf>
    <xf numFmtId="0" fontId="9" fillId="0" borderId="0" xfId="0" applyFont="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9" fillId="0" borderId="0" xfId="0" applyFont="1" applyBorder="1" applyAlignment="1" applyProtection="1">
      <alignment/>
      <protection/>
    </xf>
    <xf numFmtId="167" fontId="9" fillId="0" borderId="0" xfId="0" applyNumberFormat="1" applyFont="1" applyAlignment="1" applyProtection="1">
      <alignment/>
      <protection/>
    </xf>
    <xf numFmtId="0" fontId="9" fillId="0" borderId="0" xfId="0" applyFont="1" applyBorder="1" applyAlignment="1" applyProtection="1">
      <alignment/>
      <protection/>
    </xf>
    <xf numFmtId="167" fontId="9" fillId="0" borderId="0" xfId="0" applyNumberFormat="1" applyFont="1" applyBorder="1" applyAlignment="1" applyProtection="1">
      <alignment/>
      <protection/>
    </xf>
    <xf numFmtId="0" fontId="13" fillId="0" borderId="0" xfId="0" applyFont="1" applyAlignment="1" applyProtection="1">
      <alignment/>
      <protection/>
    </xf>
    <xf numFmtId="0" fontId="9" fillId="0" borderId="0" xfId="0" applyFont="1" applyFill="1" applyBorder="1" applyAlignment="1" applyProtection="1">
      <alignment/>
      <protection/>
    </xf>
    <xf numFmtId="167" fontId="9" fillId="0" borderId="0" xfId="0" applyNumberFormat="1" applyFont="1" applyFill="1" applyBorder="1" applyAlignment="1" applyProtection="1">
      <alignment/>
      <protection/>
    </xf>
    <xf numFmtId="0" fontId="9" fillId="0" borderId="0" xfId="0" applyFont="1" applyFill="1" applyAlignment="1" applyProtection="1">
      <alignment/>
      <protection/>
    </xf>
    <xf numFmtId="167" fontId="9" fillId="0" borderId="0" xfId="0" applyNumberFormat="1" applyFont="1" applyFill="1" applyAlignment="1" applyProtection="1">
      <alignment horizontal="centerContinuous"/>
      <protection/>
    </xf>
    <xf numFmtId="0" fontId="9" fillId="0" borderId="0" xfId="0" applyFont="1" applyBorder="1" applyAlignment="1" applyProtection="1">
      <alignment horizontal="center"/>
      <protection/>
    </xf>
    <xf numFmtId="167" fontId="9" fillId="0" borderId="0" xfId="0" applyNumberFormat="1" applyFont="1" applyAlignment="1" applyProtection="1">
      <alignment/>
      <protection/>
    </xf>
    <xf numFmtId="0" fontId="9" fillId="0" borderId="0" xfId="0" applyFont="1" applyBorder="1" applyAlignment="1" applyProtection="1">
      <alignment horizontal="centerContinuous"/>
      <protection/>
    </xf>
    <xf numFmtId="0" fontId="13" fillId="0" borderId="0" xfId="0" applyFont="1" applyBorder="1" applyAlignment="1" applyProtection="1">
      <alignment/>
      <protection/>
    </xf>
    <xf numFmtId="0" fontId="13" fillId="0" borderId="0" xfId="0" applyFont="1" applyBorder="1" applyAlignment="1" applyProtection="1">
      <alignment/>
      <protection/>
    </xf>
    <xf numFmtId="0" fontId="13" fillId="0" borderId="0" xfId="0" applyFont="1" applyBorder="1" applyAlignment="1" applyProtection="1">
      <alignment horizontal="left"/>
      <protection/>
    </xf>
    <xf numFmtId="0" fontId="13" fillId="0" borderId="0" xfId="0" applyFont="1" applyFill="1" applyBorder="1" applyAlignment="1" applyProtection="1">
      <alignment/>
      <protection/>
    </xf>
    <xf numFmtId="14" fontId="4" fillId="34" borderId="0" xfId="0" applyNumberFormat="1" applyFont="1" applyFill="1" applyAlignment="1" applyProtection="1">
      <alignment horizontal="right"/>
      <protection/>
    </xf>
    <xf numFmtId="0" fontId="4" fillId="0" borderId="0" xfId="0" applyFont="1" applyBorder="1" applyAlignment="1" applyProtection="1">
      <alignment horizontal="left"/>
      <protection hidden="1"/>
    </xf>
    <xf numFmtId="0" fontId="5" fillId="0" borderId="0" xfId="0" applyFont="1" applyBorder="1" applyAlignment="1" applyProtection="1">
      <alignment horizontal="left"/>
      <protection hidden="1"/>
    </xf>
    <xf numFmtId="49" fontId="5" fillId="0" borderId="13" xfId="0" applyNumberFormat="1" applyFont="1" applyBorder="1" applyAlignment="1" applyProtection="1">
      <alignment horizontal="left"/>
      <protection hidden="1"/>
    </xf>
    <xf numFmtId="49" fontId="4" fillId="0" borderId="0" xfId="0" applyNumberFormat="1" applyFont="1" applyAlignment="1" applyProtection="1">
      <alignment/>
      <protection hidden="1"/>
    </xf>
    <xf numFmtId="0" fontId="4" fillId="0" borderId="0" xfId="0" applyFont="1" applyAlignment="1" applyProtection="1">
      <alignment horizontal="center"/>
      <protection hidden="1"/>
    </xf>
    <xf numFmtId="3" fontId="4" fillId="0" borderId="0" xfId="0" applyNumberFormat="1" applyFont="1" applyAlignment="1" applyProtection="1">
      <alignment/>
      <protection hidden="1"/>
    </xf>
    <xf numFmtId="0" fontId="5" fillId="0" borderId="0" xfId="0" applyFont="1" applyAlignment="1" applyProtection="1">
      <alignment horizontal="center"/>
      <protection hidden="1"/>
    </xf>
    <xf numFmtId="49" fontId="5" fillId="0" borderId="0" xfId="0" applyNumberFormat="1" applyFont="1" applyBorder="1" applyAlignment="1" applyProtection="1">
      <alignment horizontal="centerContinuous"/>
      <protection hidden="1"/>
    </xf>
    <xf numFmtId="0" fontId="5" fillId="0" borderId="0" xfId="0" applyFont="1" applyBorder="1" applyAlignment="1" applyProtection="1">
      <alignment horizontal="centerContinuous"/>
      <protection hidden="1"/>
    </xf>
    <xf numFmtId="0" fontId="5" fillId="0" borderId="0" xfId="0" applyFont="1" applyBorder="1" applyAlignment="1" applyProtection="1">
      <alignment/>
      <protection hidden="1"/>
    </xf>
    <xf numFmtId="0" fontId="5" fillId="0" borderId="0" xfId="0" applyFont="1" applyBorder="1" applyAlignment="1" applyProtection="1">
      <alignment horizontal="center"/>
      <protection hidden="1"/>
    </xf>
    <xf numFmtId="49" fontId="5" fillId="0" borderId="13" xfId="0" applyNumberFormat="1" applyFont="1" applyBorder="1" applyAlignment="1" applyProtection="1">
      <alignment horizontal="centerContinuous"/>
      <protection hidden="1"/>
    </xf>
    <xf numFmtId="0" fontId="5" fillId="0" borderId="13" xfId="0" applyFont="1" applyBorder="1" applyAlignment="1" applyProtection="1">
      <alignment horizontal="centerContinuous"/>
      <protection hidden="1"/>
    </xf>
    <xf numFmtId="0" fontId="5" fillId="0" borderId="13" xfId="0" applyFont="1" applyBorder="1" applyAlignment="1" applyProtection="1">
      <alignment/>
      <protection hidden="1"/>
    </xf>
    <xf numFmtId="0" fontId="5" fillId="0" borderId="13" xfId="0" applyFont="1" applyBorder="1" applyAlignment="1" applyProtection="1">
      <alignment horizontal="center"/>
      <protection hidden="1"/>
    </xf>
    <xf numFmtId="49" fontId="4" fillId="0" borderId="0" xfId="0" applyNumberFormat="1" applyFont="1" applyBorder="1" applyAlignment="1" applyProtection="1">
      <alignment/>
      <protection hidden="1"/>
    </xf>
    <xf numFmtId="3" fontId="5" fillId="0" borderId="0" xfId="0" applyNumberFormat="1" applyFont="1" applyBorder="1" applyAlignment="1" applyProtection="1">
      <alignment/>
      <protection hidden="1"/>
    </xf>
    <xf numFmtId="49" fontId="5" fillId="0" borderId="0" xfId="0" applyNumberFormat="1" applyFont="1" applyAlignment="1" applyProtection="1">
      <alignment horizontal="right"/>
      <protection hidden="1"/>
    </xf>
    <xf numFmtId="0" fontId="4" fillId="0" borderId="0" xfId="0" applyFont="1" applyAlignment="1" applyProtection="1">
      <alignment/>
      <protection hidden="1"/>
    </xf>
    <xf numFmtId="3" fontId="5" fillId="0" borderId="0" xfId="0" applyNumberFormat="1" applyFont="1" applyAlignment="1" applyProtection="1">
      <alignment/>
      <protection hidden="1"/>
    </xf>
    <xf numFmtId="0" fontId="5" fillId="0" borderId="0" xfId="0" applyFont="1" applyAlignment="1" applyProtection="1">
      <alignment horizontal="right"/>
      <protection hidden="1"/>
    </xf>
    <xf numFmtId="3" fontId="5" fillId="0" borderId="10" xfId="0" applyNumberFormat="1" applyFont="1" applyBorder="1" applyAlignment="1" applyProtection="1">
      <alignment horizontal="right"/>
      <protection hidden="1"/>
    </xf>
    <xf numFmtId="38" fontId="5" fillId="0" borderId="0" xfId="0" applyNumberFormat="1" applyFont="1" applyAlignment="1" applyProtection="1">
      <alignment/>
      <protection hidden="1"/>
    </xf>
    <xf numFmtId="38" fontId="5" fillId="0" borderId="0" xfId="0" applyNumberFormat="1" applyFont="1" applyBorder="1" applyAlignment="1" applyProtection="1">
      <alignment horizontal="center"/>
      <protection hidden="1"/>
    </xf>
    <xf numFmtId="3" fontId="5" fillId="0" borderId="10" xfId="0" applyNumberFormat="1" applyFont="1" applyBorder="1" applyAlignment="1" applyProtection="1">
      <alignment/>
      <protection hidden="1"/>
    </xf>
    <xf numFmtId="38" fontId="5" fillId="0" borderId="0" xfId="0" applyNumberFormat="1" applyFont="1" applyAlignment="1" applyProtection="1">
      <alignment horizontal="center"/>
      <protection hidden="1"/>
    </xf>
    <xf numFmtId="38" fontId="5" fillId="0" borderId="0" xfId="0" applyNumberFormat="1" applyFont="1" applyAlignment="1" applyProtection="1">
      <alignment horizontal="centerContinuous"/>
      <protection hidden="1"/>
    </xf>
    <xf numFmtId="38" fontId="5" fillId="0" borderId="10" xfId="0" applyNumberFormat="1" applyFont="1" applyBorder="1" applyAlignment="1" applyProtection="1">
      <alignment/>
      <protection hidden="1"/>
    </xf>
    <xf numFmtId="0" fontId="5" fillId="0" borderId="12" xfId="0" applyFont="1" applyBorder="1" applyAlignment="1">
      <alignment/>
    </xf>
    <xf numFmtId="49" fontId="4" fillId="0" borderId="0" xfId="0" applyNumberFormat="1" applyFont="1" applyAlignment="1" applyProtection="1">
      <alignment horizontal="left"/>
      <protection hidden="1"/>
    </xf>
    <xf numFmtId="0" fontId="4" fillId="0" borderId="0" xfId="0" applyFont="1" applyBorder="1" applyAlignment="1" applyProtection="1">
      <alignment/>
      <protection hidden="1"/>
    </xf>
    <xf numFmtId="165" fontId="5" fillId="0" borderId="10" xfId="59" applyNumberFormat="1" applyFont="1" applyBorder="1" applyAlignment="1" applyProtection="1">
      <alignment horizontal="right"/>
      <protection hidden="1"/>
    </xf>
    <xf numFmtId="165" fontId="4" fillId="34" borderId="10" xfId="59" applyNumberFormat="1" applyFont="1" applyFill="1" applyBorder="1" applyAlignment="1" applyProtection="1">
      <alignment horizontal="right"/>
      <protection hidden="1"/>
    </xf>
    <xf numFmtId="3" fontId="5" fillId="0" borderId="0" xfId="0" applyNumberFormat="1" applyFont="1" applyAlignment="1" applyProtection="1">
      <alignment/>
      <protection hidden="1"/>
    </xf>
    <xf numFmtId="168" fontId="5" fillId="0" borderId="10" xfId="0" applyNumberFormat="1" applyFont="1" applyBorder="1" applyAlignment="1" applyProtection="1">
      <alignment/>
      <protection hidden="1"/>
    </xf>
    <xf numFmtId="165" fontId="5" fillId="0" borderId="10" xfId="59" applyNumberFormat="1" applyFont="1" applyBorder="1" applyAlignment="1" applyProtection="1">
      <alignment/>
      <protection hidden="1"/>
    </xf>
    <xf numFmtId="3" fontId="5" fillId="0" borderId="10" xfId="0" applyNumberFormat="1" applyFont="1" applyBorder="1" applyAlignment="1" applyProtection="1">
      <alignment/>
      <protection hidden="1"/>
    </xf>
    <xf numFmtId="0" fontId="4" fillId="0" borderId="0" xfId="0" applyFont="1" applyAlignment="1" applyProtection="1">
      <alignment horizontal="left" vertical="top"/>
      <protection hidden="1"/>
    </xf>
    <xf numFmtId="0" fontId="4" fillId="0" borderId="0" xfId="0" applyFont="1" applyAlignment="1" applyProtection="1">
      <alignment vertical="top"/>
      <protection hidden="1"/>
    </xf>
    <xf numFmtId="0" fontId="5" fillId="0" borderId="0" xfId="0" applyFont="1" applyAlignment="1" applyProtection="1" quotePrefix="1">
      <alignment/>
      <protection hidden="1"/>
    </xf>
    <xf numFmtId="38" fontId="5" fillId="0" borderId="0" xfId="0" applyNumberFormat="1" applyFont="1" applyBorder="1" applyAlignment="1" applyProtection="1">
      <alignment/>
      <protection hidden="1"/>
    </xf>
    <xf numFmtId="49" fontId="5" fillId="0" borderId="12" xfId="0" applyNumberFormat="1" applyFont="1" applyBorder="1" applyAlignment="1" applyProtection="1">
      <alignment/>
      <protection hidden="1"/>
    </xf>
    <xf numFmtId="0" fontId="5" fillId="0" borderId="12" xfId="0" applyFont="1" applyBorder="1" applyAlignment="1" applyProtection="1">
      <alignment/>
      <protection hidden="1"/>
    </xf>
    <xf numFmtId="0" fontId="5" fillId="0" borderId="12" xfId="0" applyFont="1" applyBorder="1" applyAlignment="1" applyProtection="1">
      <alignment horizontal="center"/>
      <protection hidden="1"/>
    </xf>
    <xf numFmtId="38" fontId="5" fillId="0" borderId="12" xfId="0" applyNumberFormat="1" applyFont="1" applyBorder="1" applyAlignment="1" applyProtection="1">
      <alignment/>
      <protection hidden="1"/>
    </xf>
    <xf numFmtId="0" fontId="5" fillId="0" borderId="12" xfId="0" applyFont="1" applyBorder="1" applyAlignment="1" applyProtection="1">
      <alignment horizontal="center"/>
      <protection/>
    </xf>
    <xf numFmtId="0" fontId="4" fillId="0" borderId="0" xfId="0" applyFont="1" applyBorder="1" applyAlignment="1" applyProtection="1">
      <alignment horizontal="right"/>
      <protection hidden="1"/>
    </xf>
    <xf numFmtId="167" fontId="5" fillId="0" borderId="10" xfId="0" applyNumberFormat="1" applyFont="1" applyBorder="1" applyAlignment="1" applyProtection="1">
      <alignment horizontal="centerContinuous"/>
      <protection hidden="1"/>
    </xf>
    <xf numFmtId="0" fontId="5" fillId="0" borderId="10" xfId="0" applyFont="1" applyBorder="1" applyAlignment="1" applyProtection="1">
      <alignment horizontal="centerContinuous"/>
      <protection hidden="1"/>
    </xf>
    <xf numFmtId="49" fontId="5" fillId="0" borderId="0" xfId="0" applyNumberFormat="1" applyFont="1" applyAlignment="1" applyProtection="1">
      <alignment horizontal="centerContinuous"/>
      <protection hidden="1"/>
    </xf>
    <xf numFmtId="0" fontId="5" fillId="0" borderId="0" xfId="0" applyFont="1" applyAlignment="1" applyProtection="1">
      <alignment horizontal="centerContinuous"/>
      <protection hidden="1"/>
    </xf>
    <xf numFmtId="49" fontId="5" fillId="0" borderId="0" xfId="0" applyNumberFormat="1" applyFont="1" applyBorder="1" applyAlignment="1" applyProtection="1">
      <alignment/>
      <protection hidden="1"/>
    </xf>
    <xf numFmtId="14" fontId="5" fillId="0" borderId="10" xfId="0" applyNumberFormat="1" applyFont="1" applyBorder="1" applyAlignment="1" applyProtection="1">
      <alignment horizontal="center"/>
      <protection hidden="1"/>
    </xf>
    <xf numFmtId="49" fontId="5" fillId="0" borderId="0" xfId="0" applyNumberFormat="1" applyFont="1" applyBorder="1" applyAlignment="1" applyProtection="1">
      <alignment horizontal="right"/>
      <protection hidden="1"/>
    </xf>
    <xf numFmtId="38" fontId="5" fillId="0" borderId="10" xfId="0" applyNumberFormat="1" applyFont="1" applyBorder="1" applyAlignment="1" applyProtection="1">
      <alignment horizontal="center"/>
      <protection hidden="1"/>
    </xf>
    <xf numFmtId="1" fontId="5" fillId="0" borderId="10" xfId="0" applyNumberFormat="1" applyFont="1" applyBorder="1" applyAlignment="1" applyProtection="1">
      <alignment horizontal="center"/>
      <protection hidden="1"/>
    </xf>
    <xf numFmtId="167" fontId="5" fillId="0" borderId="10" xfId="0" applyNumberFormat="1" applyFont="1" applyBorder="1" applyAlignment="1" applyProtection="1">
      <alignment/>
      <protection hidden="1"/>
    </xf>
    <xf numFmtId="170" fontId="5" fillId="0" borderId="0" xfId="0" applyNumberFormat="1" applyFont="1" applyBorder="1" applyAlignment="1" applyProtection="1">
      <alignment horizontal="center"/>
      <protection hidden="1"/>
    </xf>
    <xf numFmtId="49" fontId="5" fillId="0" borderId="0" xfId="0" applyNumberFormat="1" applyFont="1" applyFill="1" applyAlignment="1" applyProtection="1">
      <alignment/>
      <protection hidden="1"/>
    </xf>
    <xf numFmtId="0" fontId="5" fillId="0" borderId="0" xfId="0" applyFont="1" applyFill="1" applyAlignment="1" applyProtection="1">
      <alignment horizontal="centerContinuous"/>
      <protection hidden="1"/>
    </xf>
    <xf numFmtId="167" fontId="5" fillId="0" borderId="10" xfId="0" applyNumberFormat="1" applyFont="1" applyFill="1" applyBorder="1" applyAlignment="1" applyProtection="1">
      <alignment/>
      <protection hidden="1"/>
    </xf>
    <xf numFmtId="0" fontId="5" fillId="0" borderId="0" xfId="0" applyFont="1" applyFill="1" applyAlignment="1" applyProtection="1">
      <alignment/>
      <protection hidden="1"/>
    </xf>
    <xf numFmtId="0" fontId="5" fillId="34" borderId="0" xfId="0" applyFont="1" applyFill="1" applyAlignment="1" applyProtection="1">
      <alignment/>
      <protection hidden="1"/>
    </xf>
    <xf numFmtId="49" fontId="5" fillId="0" borderId="0" xfId="0" applyNumberFormat="1" applyFont="1" applyAlignment="1" applyProtection="1" quotePrefix="1">
      <alignment horizontal="right"/>
      <protection hidden="1"/>
    </xf>
    <xf numFmtId="0" fontId="5" fillId="0" borderId="10" xfId="0" applyFont="1" applyBorder="1" applyAlignment="1" applyProtection="1">
      <alignment/>
      <protection hidden="1"/>
    </xf>
    <xf numFmtId="0" fontId="5" fillId="0" borderId="0" xfId="0" applyFont="1" applyAlignment="1" applyProtection="1">
      <alignment horizontal="left"/>
      <protection hidden="1"/>
    </xf>
    <xf numFmtId="49" fontId="5" fillId="0" borderId="0" xfId="0" applyNumberFormat="1" applyFont="1" applyFill="1" applyAlignment="1" applyProtection="1" quotePrefix="1">
      <alignment horizontal="right"/>
      <protection hidden="1"/>
    </xf>
    <xf numFmtId="0" fontId="4" fillId="0" borderId="0" xfId="0" applyFont="1" applyFill="1" applyAlignment="1" applyProtection="1">
      <alignment horizontal="left"/>
      <protection hidden="1"/>
    </xf>
    <xf numFmtId="167" fontId="5" fillId="0" borderId="0" xfId="0" applyNumberFormat="1" applyFont="1" applyFill="1" applyAlignment="1" applyProtection="1">
      <alignment/>
      <protection hidden="1"/>
    </xf>
    <xf numFmtId="49" fontId="5" fillId="0" borderId="0" xfId="0" applyNumberFormat="1" applyFont="1" applyFill="1" applyAlignment="1" applyProtection="1">
      <alignment horizontal="right"/>
      <protection hidden="1"/>
    </xf>
    <xf numFmtId="49" fontId="5" fillId="0" borderId="0" xfId="0" applyNumberFormat="1" applyFont="1" applyAlignment="1" applyProtection="1">
      <alignment/>
      <protection hidden="1"/>
    </xf>
    <xf numFmtId="0" fontId="4" fillId="0" borderId="0" xfId="0" applyFont="1" applyBorder="1" applyAlignment="1" applyProtection="1" quotePrefix="1">
      <alignment horizontal="right"/>
      <protection hidden="1"/>
    </xf>
    <xf numFmtId="3" fontId="5" fillId="0" borderId="10" xfId="0" applyNumberFormat="1" applyFont="1" applyBorder="1" applyAlignment="1" applyProtection="1">
      <alignment horizontal="centerContinuous"/>
      <protection hidden="1"/>
    </xf>
    <xf numFmtId="0" fontId="4" fillId="0" borderId="0" xfId="0" applyFont="1" applyBorder="1" applyAlignment="1" applyProtection="1">
      <alignment horizontal="centerContinuous"/>
      <protection hidden="1"/>
    </xf>
    <xf numFmtId="49" fontId="5" fillId="0" borderId="13" xfId="0" applyNumberFormat="1" applyFont="1" applyBorder="1" applyAlignment="1" applyProtection="1">
      <alignment/>
      <protection hidden="1"/>
    </xf>
    <xf numFmtId="3" fontId="5" fillId="0" borderId="13" xfId="0" applyNumberFormat="1" applyFont="1" applyBorder="1" applyAlignment="1" applyProtection="1">
      <alignment/>
      <protection hidden="1"/>
    </xf>
    <xf numFmtId="0" fontId="4" fillId="0" borderId="13" xfId="0" applyFont="1" applyBorder="1" applyAlignment="1" applyProtection="1">
      <alignment horizontal="right"/>
      <protection hidden="1"/>
    </xf>
    <xf numFmtId="49" fontId="5" fillId="0" borderId="0" xfId="0" applyNumberFormat="1" applyFont="1" applyFill="1" applyBorder="1" applyAlignment="1" applyProtection="1">
      <alignment horizontal="left" wrapText="1"/>
      <protection locked="0"/>
    </xf>
    <xf numFmtId="49" fontId="5" fillId="0" borderId="0" xfId="0" applyNumberFormat="1" applyFont="1" applyBorder="1" applyAlignment="1" applyProtection="1">
      <alignment/>
      <protection hidden="1"/>
    </xf>
    <xf numFmtId="49" fontId="5" fillId="0" borderId="0" xfId="0" applyNumberFormat="1" applyFont="1" applyFill="1" applyBorder="1" applyAlignment="1" applyProtection="1">
      <alignment/>
      <protection hidden="1"/>
    </xf>
    <xf numFmtId="0" fontId="5" fillId="0" borderId="0" xfId="0" applyFont="1" applyAlignment="1" applyProtection="1" quotePrefix="1">
      <alignment horizontal="right"/>
      <protection hidden="1"/>
    </xf>
    <xf numFmtId="168" fontId="5" fillId="0" borderId="14" xfId="0" applyNumberFormat="1" applyFont="1" applyBorder="1" applyAlignment="1" applyProtection="1">
      <alignment/>
      <protection hidden="1"/>
    </xf>
    <xf numFmtId="0" fontId="16" fillId="0" borderId="0" xfId="0" applyFont="1" applyAlignment="1" applyProtection="1">
      <alignment horizontal="left" indent="3"/>
      <protection hidden="1"/>
    </xf>
    <xf numFmtId="168" fontId="5" fillId="0" borderId="0" xfId="0" applyNumberFormat="1" applyFont="1" applyAlignment="1" applyProtection="1">
      <alignment/>
      <protection hidden="1"/>
    </xf>
    <xf numFmtId="0" fontId="16" fillId="0" borderId="0" xfId="0" applyFont="1" applyAlignment="1" applyProtection="1">
      <alignment/>
      <protection hidden="1"/>
    </xf>
    <xf numFmtId="175" fontId="5" fillId="0" borderId="14" xfId="0" applyNumberFormat="1" applyFont="1" applyFill="1" applyBorder="1" applyAlignment="1" applyProtection="1">
      <alignment/>
      <protection hidden="1"/>
    </xf>
    <xf numFmtId="0" fontId="5" fillId="0" borderId="0" xfId="0" applyFont="1" applyAlignment="1" applyProtection="1">
      <alignment horizontal="justify"/>
      <protection hidden="1"/>
    </xf>
    <xf numFmtId="0" fontId="5" fillId="0" borderId="0" xfId="0" applyFont="1" applyAlignment="1" applyProtection="1" quotePrefix="1">
      <alignment vertical="top"/>
      <protection hidden="1"/>
    </xf>
    <xf numFmtId="0" fontId="5" fillId="0" borderId="15" xfId="0" applyFont="1" applyBorder="1" applyAlignment="1" applyProtection="1">
      <alignment/>
      <protection/>
    </xf>
    <xf numFmtId="0" fontId="5" fillId="0" borderId="15" xfId="0" applyFont="1" applyBorder="1" applyAlignment="1" applyProtection="1">
      <alignment/>
      <protection hidden="1"/>
    </xf>
    <xf numFmtId="0" fontId="5" fillId="0" borderId="0" xfId="0" applyFont="1" applyAlignment="1">
      <alignment/>
    </xf>
    <xf numFmtId="0" fontId="5" fillId="35" borderId="0" xfId="0" applyFont="1" applyFill="1" applyAlignment="1" applyProtection="1">
      <alignment/>
      <protection/>
    </xf>
    <xf numFmtId="167" fontId="5" fillId="35" borderId="0" xfId="0" applyNumberFormat="1" applyFont="1" applyFill="1" applyAlignment="1" applyProtection="1">
      <alignment/>
      <protection/>
    </xf>
    <xf numFmtId="0" fontId="5" fillId="35" borderId="0" xfId="0" applyFont="1" applyFill="1" applyBorder="1" applyAlignment="1">
      <alignment horizontal="center"/>
    </xf>
    <xf numFmtId="0" fontId="5" fillId="35" borderId="0" xfId="0" applyFont="1" applyFill="1" applyAlignment="1">
      <alignment horizontal="center"/>
    </xf>
    <xf numFmtId="0" fontId="5" fillId="0" borderId="0" xfId="0" applyFont="1" applyAlignment="1">
      <alignment horizontal="center"/>
    </xf>
    <xf numFmtId="0" fontId="5" fillId="35" borderId="0" xfId="0" applyFont="1" applyFill="1" applyAlignment="1">
      <alignment/>
    </xf>
    <xf numFmtId="0" fontId="5" fillId="35" borderId="10" xfId="0" applyFont="1" applyFill="1" applyBorder="1" applyAlignment="1" applyProtection="1">
      <alignment horizontal="center"/>
      <protection/>
    </xf>
    <xf numFmtId="0" fontId="6" fillId="35" borderId="0" xfId="0" applyFont="1" applyFill="1" applyAlignment="1" applyProtection="1">
      <alignment/>
      <protection/>
    </xf>
    <xf numFmtId="173" fontId="5" fillId="35" borderId="0" xfId="0" applyNumberFormat="1" applyFont="1" applyFill="1" applyAlignment="1" applyProtection="1">
      <alignment horizontal="right"/>
      <protection/>
    </xf>
    <xf numFmtId="0" fontId="5" fillId="35" borderId="0" xfId="0" applyFont="1" applyFill="1" applyAlignment="1">
      <alignment horizontal="left"/>
    </xf>
    <xf numFmtId="0" fontId="5" fillId="35" borderId="0" xfId="0" applyFont="1" applyFill="1" applyAlignment="1">
      <alignment horizontal="left" vertical="top" wrapText="1"/>
    </xf>
    <xf numFmtId="166" fontId="5" fillId="35" borderId="10" xfId="0" applyNumberFormat="1" applyFont="1" applyFill="1" applyBorder="1" applyAlignment="1" applyProtection="1">
      <alignment horizontal="center"/>
      <protection hidden="1"/>
    </xf>
    <xf numFmtId="0" fontId="5" fillId="35" borderId="0" xfId="0" applyFont="1" applyFill="1" applyAlignment="1" applyProtection="1">
      <alignment horizontal="right"/>
      <protection/>
    </xf>
    <xf numFmtId="0" fontId="4" fillId="35" borderId="0" xfId="0" applyFont="1" applyFill="1" applyAlignment="1" applyProtection="1">
      <alignment horizontal="left" vertical="top"/>
      <protection/>
    </xf>
    <xf numFmtId="0" fontId="5" fillId="35" borderId="0" xfId="0" applyFont="1" applyFill="1" applyAlignment="1" applyProtection="1">
      <alignment horizontal="center"/>
      <protection/>
    </xf>
    <xf numFmtId="0" fontId="4" fillId="35" borderId="0" xfId="0" applyFont="1" applyFill="1" applyAlignment="1" applyProtection="1">
      <alignment horizontal="center" vertical="top"/>
      <protection/>
    </xf>
    <xf numFmtId="0" fontId="5" fillId="35" borderId="0" xfId="0" applyFont="1" applyFill="1" applyAlignment="1" applyProtection="1">
      <alignment horizontal="left"/>
      <protection/>
    </xf>
    <xf numFmtId="174" fontId="4" fillId="35" borderId="0" xfId="0" applyNumberFormat="1" applyFont="1" applyFill="1" applyBorder="1" applyAlignment="1" applyProtection="1">
      <alignment horizontal="center"/>
      <protection/>
    </xf>
    <xf numFmtId="0" fontId="5" fillId="35" borderId="0" xfId="0" applyFont="1" applyFill="1" applyAlignment="1" applyProtection="1">
      <alignment/>
      <protection hidden="1"/>
    </xf>
    <xf numFmtId="49" fontId="5" fillId="35" borderId="0" xfId="0" applyNumberFormat="1" applyFont="1" applyFill="1" applyAlignment="1" applyProtection="1">
      <alignment horizontal="right"/>
      <protection hidden="1"/>
    </xf>
    <xf numFmtId="0" fontId="4" fillId="35" borderId="0" xfId="0" applyFont="1" applyFill="1" applyBorder="1" applyAlignment="1" applyProtection="1">
      <alignment horizontal="left"/>
      <protection hidden="1"/>
    </xf>
    <xf numFmtId="0" fontId="5" fillId="35" borderId="0" xfId="0" applyFont="1" applyFill="1" applyAlignment="1" applyProtection="1">
      <alignment/>
      <protection hidden="1"/>
    </xf>
    <xf numFmtId="165" fontId="5" fillId="35" borderId="10" xfId="59" applyNumberFormat="1" applyFont="1" applyFill="1" applyBorder="1" applyAlignment="1" applyProtection="1">
      <alignment horizontal="right"/>
      <protection hidden="1"/>
    </xf>
    <xf numFmtId="0" fontId="4" fillId="35" borderId="0" xfId="0" applyFont="1" applyFill="1" applyAlignment="1" applyProtection="1">
      <alignment/>
      <protection hidden="1"/>
    </xf>
    <xf numFmtId="165" fontId="4" fillId="35" borderId="10" xfId="59" applyNumberFormat="1" applyFont="1" applyFill="1" applyBorder="1" applyAlignment="1" applyProtection="1">
      <alignment horizontal="right"/>
      <protection hidden="1"/>
    </xf>
    <xf numFmtId="0" fontId="4" fillId="35" borderId="0" xfId="0" applyFont="1" applyFill="1" applyAlignment="1" applyProtection="1">
      <alignment/>
      <protection hidden="1"/>
    </xf>
    <xf numFmtId="0" fontId="5" fillId="35" borderId="0" xfId="0" applyFont="1" applyFill="1" applyAlignment="1" applyProtection="1">
      <alignment horizontal="center"/>
      <protection hidden="1"/>
    </xf>
    <xf numFmtId="3" fontId="5" fillId="35" borderId="0" xfId="0" applyNumberFormat="1" applyFont="1" applyFill="1" applyBorder="1" applyAlignment="1" applyProtection="1">
      <alignment/>
      <protection hidden="1"/>
    </xf>
    <xf numFmtId="0" fontId="5" fillId="35" borderId="0" xfId="0" applyFont="1" applyFill="1" applyBorder="1" applyAlignment="1" applyProtection="1">
      <alignment/>
      <protection hidden="1"/>
    </xf>
    <xf numFmtId="38" fontId="5" fillId="35" borderId="10" xfId="0" applyNumberFormat="1" applyFont="1" applyFill="1" applyBorder="1" applyAlignment="1" applyProtection="1">
      <alignment/>
      <protection hidden="1"/>
    </xf>
    <xf numFmtId="173" fontId="4" fillId="35" borderId="0" xfId="0" applyNumberFormat="1" applyFont="1" applyFill="1" applyAlignment="1" applyProtection="1" quotePrefix="1">
      <alignment horizontal="left"/>
      <protection hidden="1"/>
    </xf>
    <xf numFmtId="3" fontId="5" fillId="35" borderId="0" xfId="0" applyNumberFormat="1" applyFont="1" applyFill="1" applyAlignment="1" applyProtection="1">
      <alignment/>
      <protection hidden="1"/>
    </xf>
    <xf numFmtId="168" fontId="5" fillId="35" borderId="10" xfId="0" applyNumberFormat="1" applyFont="1" applyFill="1" applyBorder="1" applyAlignment="1" applyProtection="1">
      <alignment/>
      <protection hidden="1"/>
    </xf>
    <xf numFmtId="49" fontId="5" fillId="35" borderId="0" xfId="0" applyNumberFormat="1" applyFont="1" applyFill="1" applyAlignment="1" applyProtection="1">
      <alignment/>
      <protection hidden="1"/>
    </xf>
    <xf numFmtId="165" fontId="5" fillId="35" borderId="10" xfId="59" applyNumberFormat="1" applyFont="1" applyFill="1" applyBorder="1" applyAlignment="1" applyProtection="1">
      <alignment/>
      <protection hidden="1"/>
    </xf>
    <xf numFmtId="3" fontId="5" fillId="35" borderId="10" xfId="0" applyNumberFormat="1" applyFont="1" applyFill="1" applyBorder="1" applyAlignment="1" applyProtection="1">
      <alignment/>
      <protection hidden="1"/>
    </xf>
    <xf numFmtId="0" fontId="5" fillId="35" borderId="0" xfId="0" applyFont="1" applyFill="1" applyAlignment="1" applyProtection="1">
      <alignment vertical="top"/>
      <protection hidden="1"/>
    </xf>
    <xf numFmtId="0" fontId="4" fillId="35" borderId="0" xfId="0" applyFont="1" applyFill="1" applyAlignment="1" applyProtection="1">
      <alignment vertical="top"/>
      <protection hidden="1"/>
    </xf>
    <xf numFmtId="49" fontId="5" fillId="35" borderId="0" xfId="0" applyNumberFormat="1" applyFont="1" applyFill="1" applyAlignment="1" applyProtection="1" quotePrefix="1">
      <alignment horizontal="right"/>
      <protection hidden="1"/>
    </xf>
    <xf numFmtId="167" fontId="5" fillId="35" borderId="10" xfId="0" applyNumberFormat="1" applyFont="1" applyFill="1" applyBorder="1" applyAlignment="1" applyProtection="1">
      <alignment/>
      <protection hidden="1"/>
    </xf>
    <xf numFmtId="0" fontId="5" fillId="35" borderId="10" xfId="0" applyFont="1" applyFill="1" applyBorder="1" applyAlignment="1" applyProtection="1">
      <alignment/>
      <protection hidden="1"/>
    </xf>
    <xf numFmtId="0" fontId="5" fillId="35" borderId="0" xfId="0" applyFont="1" applyFill="1" applyAlignment="1" applyProtection="1">
      <alignment horizontal="left"/>
      <protection hidden="1"/>
    </xf>
    <xf numFmtId="0" fontId="4" fillId="35" borderId="0" xfId="0" applyFont="1" applyFill="1" applyAlignment="1" applyProtection="1">
      <alignment horizontal="left"/>
      <protection hidden="1"/>
    </xf>
    <xf numFmtId="49" fontId="5" fillId="35" borderId="0" xfId="0" applyNumberFormat="1" applyFont="1" applyFill="1" applyAlignment="1" applyProtection="1">
      <alignment/>
      <protection hidden="1"/>
    </xf>
    <xf numFmtId="0" fontId="5" fillId="35" borderId="0" xfId="0" applyFont="1" applyFill="1" applyBorder="1" applyAlignment="1">
      <alignment horizontal="left" vertical="center"/>
    </xf>
    <xf numFmtId="0" fontId="5" fillId="0" borderId="0" xfId="0" applyFont="1" applyBorder="1" applyAlignment="1">
      <alignment horizontal="left" vertical="center"/>
    </xf>
    <xf numFmtId="167" fontId="5" fillId="0" borderId="10" xfId="0" applyNumberFormat="1" applyFont="1" applyBorder="1" applyAlignment="1" applyProtection="1">
      <alignment horizontal="left"/>
      <protection hidden="1"/>
    </xf>
    <xf numFmtId="166" fontId="4" fillId="35" borderId="11" xfId="0" applyNumberFormat="1" applyFont="1" applyFill="1" applyBorder="1" applyAlignment="1" applyProtection="1">
      <alignment horizontal="center"/>
      <protection hidden="1"/>
    </xf>
    <xf numFmtId="49" fontId="5" fillId="35" borderId="10" xfId="0" applyNumberFormat="1" applyFont="1" applyFill="1" applyBorder="1" applyAlignment="1" applyProtection="1">
      <alignment/>
      <protection hidden="1"/>
    </xf>
    <xf numFmtId="0" fontId="5" fillId="35" borderId="10" xfId="0" applyFont="1" applyFill="1" applyBorder="1" applyAlignment="1" applyProtection="1">
      <alignment vertical="top"/>
      <protection hidden="1"/>
    </xf>
    <xf numFmtId="0" fontId="4" fillId="35" borderId="10" xfId="0" applyFont="1" applyFill="1" applyBorder="1" applyAlignment="1" applyProtection="1">
      <alignment vertical="top"/>
      <protection hidden="1"/>
    </xf>
    <xf numFmtId="0" fontId="5" fillId="35" borderId="10" xfId="0" applyFont="1" applyFill="1" applyBorder="1" applyAlignment="1" applyProtection="1">
      <alignment horizontal="center"/>
      <protection hidden="1"/>
    </xf>
    <xf numFmtId="0" fontId="5" fillId="35" borderId="10" xfId="0" applyFont="1" applyFill="1" applyBorder="1" applyAlignment="1" applyProtection="1">
      <alignment/>
      <protection/>
    </xf>
    <xf numFmtId="0" fontId="5" fillId="0" borderId="10" xfId="0" applyFont="1" applyBorder="1" applyAlignment="1">
      <alignment/>
    </xf>
    <xf numFmtId="49" fontId="5" fillId="0" borderId="10" xfId="0" applyNumberFormat="1" applyFont="1" applyBorder="1" applyAlignment="1" applyProtection="1">
      <alignment horizontal="center"/>
      <protection hidden="1"/>
    </xf>
    <xf numFmtId="0" fontId="4" fillId="34" borderId="0" xfId="0" applyFont="1" applyFill="1" applyAlignment="1" applyProtection="1">
      <alignment horizontal="left"/>
      <protection/>
    </xf>
    <xf numFmtId="0" fontId="4" fillId="34" borderId="0" xfId="0" applyFont="1" applyFill="1" applyBorder="1" applyAlignment="1">
      <alignment horizontal="left"/>
    </xf>
    <xf numFmtId="173" fontId="4" fillId="0" borderId="0" xfId="0" applyNumberFormat="1" applyFont="1" applyAlignment="1" applyProtection="1">
      <alignment horizontal="left"/>
      <protection hidden="1"/>
    </xf>
    <xf numFmtId="165" fontId="4" fillId="0" borderId="0" xfId="0" applyNumberFormat="1" applyFont="1" applyBorder="1" applyAlignment="1" applyProtection="1">
      <alignment horizontal="center"/>
      <protection hidden="1"/>
    </xf>
    <xf numFmtId="0" fontId="5" fillId="0" borderId="0" xfId="0" applyFont="1" applyFill="1" applyBorder="1" applyAlignment="1" applyProtection="1">
      <alignment/>
      <protection hidden="1"/>
    </xf>
    <xf numFmtId="167" fontId="5" fillId="0" borderId="0" xfId="0" applyNumberFormat="1" applyFont="1" applyFill="1" applyBorder="1" applyAlignment="1" applyProtection="1">
      <alignment/>
      <protection hidden="1"/>
    </xf>
    <xf numFmtId="38" fontId="5" fillId="35" borderId="0" xfId="0" applyNumberFormat="1" applyFont="1" applyFill="1" applyBorder="1" applyAlignment="1" applyProtection="1">
      <alignment/>
      <protection hidden="1"/>
    </xf>
    <xf numFmtId="165" fontId="4" fillId="35" borderId="0" xfId="0" applyNumberFormat="1" applyFont="1" applyFill="1" applyBorder="1" applyAlignment="1" applyProtection="1">
      <alignment horizontal="right"/>
      <protection hidden="1"/>
    </xf>
    <xf numFmtId="167" fontId="5" fillId="35" borderId="0" xfId="0" applyNumberFormat="1" applyFont="1" applyFill="1" applyBorder="1" applyAlignment="1" applyProtection="1">
      <alignment/>
      <protection hidden="1"/>
    </xf>
    <xf numFmtId="49" fontId="5" fillId="0" borderId="0" xfId="0" applyNumberFormat="1" applyFont="1" applyFill="1" applyBorder="1" applyAlignment="1" applyProtection="1">
      <alignment/>
      <protection hidden="1"/>
    </xf>
    <xf numFmtId="0" fontId="5" fillId="0" borderId="0" xfId="0" applyFont="1" applyFill="1" applyBorder="1" applyAlignment="1" applyProtection="1">
      <alignment horizontal="centerContinuous"/>
      <protection hidden="1"/>
    </xf>
    <xf numFmtId="0" fontId="5" fillId="35" borderId="10" xfId="0" applyFont="1" applyFill="1" applyBorder="1" applyAlignment="1" applyProtection="1">
      <alignment horizontal="center" wrapText="1"/>
      <protection/>
    </xf>
    <xf numFmtId="0" fontId="5" fillId="35" borderId="10" xfId="0" applyFont="1" applyFill="1" applyBorder="1" applyAlignment="1">
      <alignment wrapText="1"/>
    </xf>
    <xf numFmtId="0" fontId="5" fillId="33" borderId="16" xfId="0" applyFont="1" applyFill="1" applyBorder="1" applyAlignment="1" applyProtection="1">
      <alignment vertical="center" wrapText="1"/>
      <protection locked="0"/>
    </xf>
    <xf numFmtId="0" fontId="5" fillId="0" borderId="12" xfId="0" applyFont="1" applyBorder="1" applyAlignment="1" applyProtection="1">
      <alignment vertical="center" wrapText="1"/>
      <protection locked="0"/>
    </xf>
    <xf numFmtId="0" fontId="5" fillId="0" borderId="17" xfId="0" applyFont="1" applyBorder="1" applyAlignment="1" applyProtection="1">
      <alignment wrapText="1"/>
      <protection locked="0"/>
    </xf>
    <xf numFmtId="0" fontId="5" fillId="0" borderId="18"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19" xfId="0" applyFont="1" applyBorder="1" applyAlignment="1" applyProtection="1">
      <alignment wrapText="1"/>
      <protection locked="0"/>
    </xf>
    <xf numFmtId="0" fontId="5" fillId="0" borderId="20"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5" fillId="0" borderId="21" xfId="0" applyFont="1" applyBorder="1" applyAlignment="1" applyProtection="1">
      <alignment wrapText="1"/>
      <protection locked="0"/>
    </xf>
    <xf numFmtId="0" fontId="5" fillId="34" borderId="0" xfId="0" applyFont="1" applyFill="1" applyBorder="1" applyAlignment="1">
      <alignment horizontal="left" vertical="top" wrapText="1"/>
    </xf>
    <xf numFmtId="0" fontId="5" fillId="0" borderId="0" xfId="0" applyFont="1" applyAlignment="1" applyProtection="1">
      <alignment horizontal="left" wrapText="1"/>
      <protection/>
    </xf>
    <xf numFmtId="0" fontId="5" fillId="0" borderId="0" xfId="0" applyFont="1" applyAlignment="1">
      <alignment horizontal="left" wrapText="1"/>
    </xf>
    <xf numFmtId="167" fontId="5" fillId="0" borderId="10" xfId="0" applyNumberFormat="1" applyFont="1" applyBorder="1" applyAlignment="1" applyProtection="1">
      <alignment horizontal="center"/>
      <protection hidden="1"/>
    </xf>
    <xf numFmtId="0" fontId="5" fillId="0" borderId="10" xfId="0" applyFont="1" applyBorder="1" applyAlignment="1" applyProtection="1">
      <alignment horizontal="center"/>
      <protection hidden="1"/>
    </xf>
    <xf numFmtId="0" fontId="9" fillId="33" borderId="10" xfId="0" applyFont="1" applyFill="1" applyBorder="1" applyAlignment="1" applyProtection="1">
      <alignment horizontal="center" wrapText="1"/>
      <protection locked="0"/>
    </xf>
    <xf numFmtId="0" fontId="9" fillId="0" borderId="10" xfId="0" applyFont="1" applyBorder="1" applyAlignment="1" applyProtection="1">
      <alignment horizontal="center" wrapText="1"/>
      <protection locked="0"/>
    </xf>
    <xf numFmtId="167" fontId="9" fillId="0" borderId="10" xfId="0" applyNumberFormat="1" applyFont="1" applyBorder="1" applyAlignment="1" applyProtection="1">
      <alignment horizontal="center"/>
      <protection hidden="1"/>
    </xf>
    <xf numFmtId="3" fontId="5" fillId="0" borderId="10" xfId="0" applyNumberFormat="1" applyFont="1" applyBorder="1" applyAlignment="1" applyProtection="1">
      <alignment horizontal="center"/>
      <protection hidden="1"/>
    </xf>
    <xf numFmtId="0" fontId="4" fillId="0" borderId="0" xfId="0" applyFont="1" applyAlignment="1" applyProtection="1">
      <alignment horizontal="left" vertical="top" wrapText="1"/>
      <protection/>
    </xf>
    <xf numFmtId="167" fontId="9" fillId="33" borderId="10" xfId="0" applyNumberFormat="1" applyFont="1" applyFill="1" applyBorder="1" applyAlignment="1" applyProtection="1">
      <alignment horizontal="center"/>
      <protection locked="0"/>
    </xf>
    <xf numFmtId="0" fontId="9" fillId="0" borderId="10" xfId="0" applyFont="1" applyBorder="1" applyAlignment="1" applyProtection="1">
      <alignment horizontal="center"/>
      <protection locked="0"/>
    </xf>
    <xf numFmtId="0" fontId="9" fillId="33" borderId="10" xfId="0" applyFont="1" applyFill="1" applyBorder="1" applyAlignment="1" applyProtection="1">
      <alignment horizontal="center"/>
      <protection locked="0"/>
    </xf>
    <xf numFmtId="0" fontId="9" fillId="0" borderId="10" xfId="0" applyFont="1" applyBorder="1" applyAlignment="1" applyProtection="1">
      <alignment/>
      <protection locked="0"/>
    </xf>
    <xf numFmtId="0" fontId="4" fillId="0" borderId="0" xfId="0" applyFont="1" applyFill="1" applyAlignment="1" applyProtection="1">
      <alignment horizontal="left" vertical="top" wrapText="1"/>
      <protection/>
    </xf>
    <xf numFmtId="0" fontId="5" fillId="0" borderId="0" xfId="0" applyFont="1" applyFill="1" applyAlignment="1">
      <alignment wrapText="1"/>
    </xf>
    <xf numFmtId="0" fontId="5" fillId="0" borderId="0" xfId="0" applyFont="1" applyAlignment="1">
      <alignment wrapText="1"/>
    </xf>
    <xf numFmtId="0" fontId="5" fillId="0" borderId="0" xfId="0" applyFont="1" applyAlignment="1">
      <alignment horizontal="left" vertical="top" wrapText="1"/>
    </xf>
    <xf numFmtId="0" fontId="9" fillId="33" borderId="11" xfId="0" applyFont="1" applyFill="1" applyBorder="1" applyAlignment="1" applyProtection="1">
      <alignment horizontal="center"/>
      <protection locked="0"/>
    </xf>
    <xf numFmtId="0" fontId="9" fillId="0" borderId="11" xfId="0" applyFont="1" applyBorder="1" applyAlignment="1" applyProtection="1">
      <alignment horizontal="center"/>
      <protection locked="0"/>
    </xf>
    <xf numFmtId="0" fontId="9" fillId="0" borderId="10" xfId="0" applyFont="1" applyBorder="1" applyAlignment="1">
      <alignment horizontal="center"/>
    </xf>
    <xf numFmtId="0" fontId="17" fillId="34" borderId="0" xfId="0" applyFont="1" applyFill="1" applyBorder="1" applyAlignment="1" applyProtection="1">
      <alignment horizontal="left" vertical="center" wrapText="1"/>
      <protection hidden="1"/>
    </xf>
    <xf numFmtId="0" fontId="17" fillId="34" borderId="0" xfId="0" applyFont="1" applyFill="1" applyAlignment="1" applyProtection="1">
      <alignment horizontal="left" wrapText="1"/>
      <protection/>
    </xf>
    <xf numFmtId="0" fontId="5" fillId="0" borderId="0" xfId="0" applyFont="1" applyBorder="1" applyAlignment="1" applyProtection="1">
      <alignment horizontal="left" wrapText="1"/>
      <protection/>
    </xf>
    <xf numFmtId="0" fontId="5" fillId="0" borderId="0" xfId="0" applyFont="1" applyAlignment="1" applyProtection="1">
      <alignment horizontal="left" vertical="top" wrapText="1"/>
      <protection/>
    </xf>
    <xf numFmtId="0" fontId="9" fillId="0" borderId="0" xfId="0" applyFont="1" applyBorder="1" applyAlignment="1" applyProtection="1">
      <alignment vertical="top" wrapText="1"/>
      <protection/>
    </xf>
    <xf numFmtId="0" fontId="5" fillId="0" borderId="0" xfId="0" applyFont="1" applyAlignment="1" applyProtection="1">
      <alignment wrapText="1"/>
      <protection/>
    </xf>
    <xf numFmtId="0" fontId="5" fillId="0" borderId="10" xfId="0" applyFont="1" applyBorder="1" applyAlignment="1">
      <alignment/>
    </xf>
    <xf numFmtId="0" fontId="5" fillId="0" borderId="10" xfId="0" applyNumberFormat="1" applyFont="1" applyBorder="1" applyAlignment="1" applyProtection="1">
      <alignment horizontal="center"/>
      <protection hidden="1"/>
    </xf>
    <xf numFmtId="0" fontId="5" fillId="0" borderId="10" xfId="0" applyNumberFormat="1" applyFont="1" applyBorder="1" applyAlignment="1" applyProtection="1">
      <alignment/>
      <protection hidden="1"/>
    </xf>
    <xf numFmtId="0" fontId="5" fillId="0" borderId="0" xfId="0" applyFont="1" applyAlignment="1" applyProtection="1">
      <alignment wrapText="1"/>
      <protection hidden="1"/>
    </xf>
    <xf numFmtId="0" fontId="5" fillId="34" borderId="22" xfId="0" applyFont="1" applyFill="1" applyBorder="1" applyAlignment="1" applyProtection="1">
      <alignment horizontal="left" vertical="center" wrapText="1"/>
      <protection hidden="1"/>
    </xf>
    <xf numFmtId="0" fontId="5" fillId="34" borderId="11" xfId="0" applyFont="1" applyFill="1" applyBorder="1" applyAlignment="1" applyProtection="1">
      <alignment horizontal="left" vertical="center" wrapText="1"/>
      <protection hidden="1"/>
    </xf>
    <xf numFmtId="0" fontId="5" fillId="34" borderId="23" xfId="0" applyFont="1" applyFill="1" applyBorder="1" applyAlignment="1" applyProtection="1">
      <alignment horizontal="left" vertical="center" wrapText="1"/>
      <protection hidden="1"/>
    </xf>
    <xf numFmtId="0" fontId="5" fillId="34" borderId="0" xfId="0" applyFont="1" applyFill="1" applyBorder="1" applyAlignment="1" applyProtection="1">
      <alignment horizontal="left" vertical="center" wrapText="1"/>
      <protection hidden="1"/>
    </xf>
    <xf numFmtId="0" fontId="5" fillId="35" borderId="0" xfId="0" applyFont="1" applyFill="1" applyBorder="1" applyAlignment="1" applyProtection="1">
      <alignment horizontal="left" vertical="center" wrapText="1"/>
      <protection/>
    </xf>
    <xf numFmtId="0" fontId="5" fillId="0" borderId="0" xfId="0" applyFont="1" applyBorder="1" applyAlignment="1">
      <alignment horizontal="left" vertical="center" wrapText="1"/>
    </xf>
    <xf numFmtId="0" fontId="5" fillId="35" borderId="0" xfId="0" applyFont="1" applyFill="1" applyBorder="1" applyAlignment="1">
      <alignment vertical="center" wrapText="1"/>
    </xf>
    <xf numFmtId="0" fontId="5" fillId="35" borderId="0" xfId="0" applyFont="1" applyFill="1" applyAlignment="1" applyProtection="1">
      <alignment wrapText="1"/>
      <protection hidden="1"/>
    </xf>
    <xf numFmtId="0" fontId="5" fillId="35" borderId="0" xfId="0" applyFont="1" applyFill="1" applyAlignment="1">
      <alignment wrapText="1"/>
    </xf>
    <xf numFmtId="0" fontId="4" fillId="35" borderId="0" xfId="0" applyFont="1" applyFill="1" applyAlignment="1" applyProtection="1">
      <alignment horizontal="left" vertical="top"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238125</xdr:colOff>
      <xdr:row>5</xdr:row>
      <xdr:rowOff>0</xdr:rowOff>
    </xdr:from>
    <xdr:ext cx="76200" cy="238125"/>
    <xdr:sp fLocksText="0">
      <xdr:nvSpPr>
        <xdr:cNvPr id="1" name="Text Box 1"/>
        <xdr:cNvSpPr txBox="1">
          <a:spLocks noChangeArrowheads="1"/>
        </xdr:cNvSpPr>
      </xdr:nvSpPr>
      <xdr:spPr>
        <a:xfrm>
          <a:off x="476250" y="809625"/>
          <a:ext cx="762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showGridLines="0" zoomScalePageLayoutView="0" workbookViewId="0" topLeftCell="A1">
      <selection activeCell="L8" sqref="L8"/>
    </sheetView>
  </sheetViews>
  <sheetFormatPr defaultColWidth="9.00390625" defaultRowHeight="15.75"/>
  <cols>
    <col min="1" max="1" width="2.50390625" style="15" customWidth="1"/>
    <col min="2" max="2" width="5.125" style="15" customWidth="1"/>
    <col min="3" max="3" width="26.625" style="15" customWidth="1"/>
    <col min="4" max="4" width="2.625" style="15" customWidth="1"/>
    <col min="5" max="5" width="15.125" style="15" customWidth="1"/>
    <col min="6" max="6" width="2.625" style="15" customWidth="1"/>
    <col min="7" max="7" width="15.125" style="15" customWidth="1"/>
    <col min="8" max="8" width="3.625" style="15" customWidth="1"/>
    <col min="9" max="9" width="1.625" style="15" customWidth="1"/>
    <col min="10" max="10" width="15.125" style="15" customWidth="1"/>
    <col min="11" max="11" width="1.625" style="15" customWidth="1"/>
    <col min="12" max="12" width="15.125" style="15" customWidth="1"/>
    <col min="13" max="13" width="1.625" style="15" customWidth="1"/>
    <col min="14" max="14" width="0.37109375" style="15" customWidth="1"/>
    <col min="15" max="15" width="0.2421875" style="15" customWidth="1"/>
    <col min="16" max="19" width="8.125" style="15" customWidth="1"/>
    <col min="20" max="20" width="1.625" style="15" customWidth="1"/>
    <col min="21" max="16384" width="9.00390625" style="15" customWidth="1"/>
  </cols>
  <sheetData>
    <row r="1" ht="12.75">
      <c r="A1" s="301" t="s">
        <v>91</v>
      </c>
    </row>
    <row r="2" spans="1:12" ht="12.75">
      <c r="A2" s="27" t="s">
        <v>163</v>
      </c>
      <c r="C2" s="13"/>
      <c r="D2" s="13"/>
      <c r="E2" s="21"/>
      <c r="F2" s="14"/>
      <c r="G2" s="13"/>
      <c r="K2" s="63" t="s">
        <v>68</v>
      </c>
      <c r="L2" s="71">
        <f ca="1">TODAY()</f>
        <v>45370</v>
      </c>
    </row>
    <row r="3" spans="1:14" ht="12.75">
      <c r="A3" s="16" t="s">
        <v>108</v>
      </c>
      <c r="D3" s="14"/>
      <c r="F3" s="14"/>
      <c r="G3" s="14"/>
      <c r="H3" s="14"/>
      <c r="I3" s="14"/>
      <c r="J3" s="14"/>
      <c r="K3" s="14"/>
      <c r="L3" s="14"/>
      <c r="M3" s="14"/>
      <c r="N3" s="14"/>
    </row>
    <row r="4" ht="12.75"/>
    <row r="5" spans="1:5" ht="12.75">
      <c r="A5" s="19" t="s">
        <v>164</v>
      </c>
      <c r="D5" s="19"/>
      <c r="E5" s="11"/>
    </row>
    <row r="6" spans="1:7" ht="12.75">
      <c r="A6" s="16" t="s">
        <v>57</v>
      </c>
      <c r="D6" s="16"/>
      <c r="E6" s="12"/>
      <c r="F6" s="17"/>
      <c r="G6" s="16"/>
    </row>
    <row r="7" spans="1:13" ht="12.75">
      <c r="A7" s="16"/>
      <c r="D7" s="16"/>
      <c r="E7" s="85" t="s">
        <v>58</v>
      </c>
      <c r="F7" s="17"/>
      <c r="G7" s="16"/>
      <c r="J7" s="63" t="s">
        <v>74</v>
      </c>
      <c r="K7" s="63"/>
      <c r="L7" s="66">
        <v>2024</v>
      </c>
      <c r="M7" s="16"/>
    </row>
    <row r="8" spans="1:14" ht="12.75">
      <c r="A8" s="16" t="s">
        <v>43</v>
      </c>
      <c r="D8" s="16"/>
      <c r="E8" s="11"/>
      <c r="F8" s="17"/>
      <c r="G8" s="16"/>
      <c r="K8" s="16"/>
      <c r="L8" s="20"/>
      <c r="M8" s="16"/>
      <c r="N8" s="21"/>
    </row>
    <row r="9" spans="1:14" ht="12.75">
      <c r="A9" s="20"/>
      <c r="D9" s="20"/>
      <c r="E9" s="22"/>
      <c r="F9" s="22"/>
      <c r="G9" s="20"/>
      <c r="H9" s="20"/>
      <c r="I9" s="20"/>
      <c r="J9" s="20"/>
      <c r="K9" s="20"/>
      <c r="L9" s="20"/>
      <c r="M9" s="20"/>
      <c r="N9" s="20"/>
    </row>
    <row r="10" spans="1:14" ht="15.75">
      <c r="A10" s="23" t="s">
        <v>44</v>
      </c>
      <c r="D10" s="23"/>
      <c r="E10" s="106"/>
      <c r="F10" s="106"/>
      <c r="G10" s="23"/>
      <c r="H10" s="106"/>
      <c r="I10" s="106"/>
      <c r="J10" s="106"/>
      <c r="K10" s="23"/>
      <c r="L10" s="106"/>
      <c r="M10" s="23"/>
      <c r="N10" s="24"/>
    </row>
    <row r="11" spans="1:14" ht="15.75">
      <c r="A11" s="23" t="s">
        <v>101</v>
      </c>
      <c r="D11" s="23"/>
      <c r="E11" s="106"/>
      <c r="F11" s="106"/>
      <c r="G11" s="23"/>
      <c r="H11" s="106"/>
      <c r="I11" s="106"/>
      <c r="J11" s="106"/>
      <c r="K11" s="23"/>
      <c r="L11" s="106"/>
      <c r="M11" s="23"/>
      <c r="N11" s="24"/>
    </row>
    <row r="12" spans="1:14" ht="15.75">
      <c r="A12" s="25" t="s">
        <v>102</v>
      </c>
      <c r="B12" s="40"/>
      <c r="C12" s="40"/>
      <c r="D12" s="25"/>
      <c r="E12" s="107"/>
      <c r="F12" s="107"/>
      <c r="G12" s="25"/>
      <c r="H12" s="107"/>
      <c r="I12" s="107"/>
      <c r="J12" s="107"/>
      <c r="K12" s="25"/>
      <c r="L12" s="25"/>
      <c r="M12" s="24"/>
      <c r="N12" s="24"/>
    </row>
    <row r="13" spans="1:14" ht="55.5" customHeight="1">
      <c r="A13" s="323" t="s">
        <v>136</v>
      </c>
      <c r="B13" s="323"/>
      <c r="C13" s="323"/>
      <c r="D13" s="323"/>
      <c r="E13" s="323"/>
      <c r="F13" s="323"/>
      <c r="G13" s="323"/>
      <c r="H13" s="323"/>
      <c r="I13" s="323"/>
      <c r="J13" s="323"/>
      <c r="K13" s="323"/>
      <c r="L13" s="323"/>
      <c r="M13" s="24"/>
      <c r="N13" s="24"/>
    </row>
    <row r="14" spans="1:14" ht="15.75">
      <c r="A14" s="103"/>
      <c r="B14" s="103"/>
      <c r="C14" s="103"/>
      <c r="D14" s="103"/>
      <c r="E14" s="103"/>
      <c r="F14" s="103"/>
      <c r="G14" s="103"/>
      <c r="H14" s="103"/>
      <c r="I14" s="86"/>
      <c r="J14" s="85" t="s">
        <v>103</v>
      </c>
      <c r="K14" s="23"/>
      <c r="L14" s="85" t="s">
        <v>104</v>
      </c>
      <c r="M14" s="24"/>
      <c r="N14" s="24"/>
    </row>
    <row r="15" spans="1:14" ht="15.75">
      <c r="A15" s="103"/>
      <c r="B15" s="103"/>
      <c r="C15" s="103"/>
      <c r="D15" s="103"/>
      <c r="E15" s="103"/>
      <c r="F15" s="103"/>
      <c r="G15" s="103"/>
      <c r="H15" s="103"/>
      <c r="I15" s="86"/>
      <c r="J15" s="41" t="s">
        <v>98</v>
      </c>
      <c r="K15" s="23"/>
      <c r="M15" s="24"/>
      <c r="N15" s="24"/>
    </row>
    <row r="16" spans="1:14" ht="15.75">
      <c r="A16" s="103"/>
      <c r="B16" s="103"/>
      <c r="C16" s="103"/>
      <c r="D16" s="103"/>
      <c r="E16" s="103"/>
      <c r="F16" s="103"/>
      <c r="G16" s="103"/>
      <c r="H16" s="103"/>
      <c r="I16" s="86"/>
      <c r="J16" s="41" t="s">
        <v>97</v>
      </c>
      <c r="K16" s="23"/>
      <c r="L16" s="41" t="s">
        <v>100</v>
      </c>
      <c r="M16" s="24"/>
      <c r="N16" s="24"/>
    </row>
    <row r="17" spans="1:14" ht="15.75">
      <c r="A17" s="103"/>
      <c r="B17" s="103"/>
      <c r="C17" s="103"/>
      <c r="D17" s="103"/>
      <c r="E17" s="103"/>
      <c r="F17" s="103"/>
      <c r="G17" s="103"/>
      <c r="H17" s="103"/>
      <c r="I17" s="86"/>
      <c r="J17" s="41" t="s">
        <v>96</v>
      </c>
      <c r="K17" s="23"/>
      <c r="L17" s="41" t="s">
        <v>105</v>
      </c>
      <c r="M17" s="24"/>
      <c r="N17" s="24"/>
    </row>
    <row r="18" spans="1:14" ht="12.75">
      <c r="A18" s="26" t="s">
        <v>137</v>
      </c>
      <c r="D18" s="26"/>
      <c r="E18" s="22"/>
      <c r="F18" s="22"/>
      <c r="G18" s="26"/>
      <c r="H18" s="20"/>
      <c r="I18" s="20"/>
      <c r="J18" s="98" t="s">
        <v>202</v>
      </c>
      <c r="K18" s="84"/>
      <c r="L18" s="312" t="s">
        <v>99</v>
      </c>
      <c r="M18" s="26"/>
      <c r="N18" s="20"/>
    </row>
    <row r="19" spans="1:12" ht="12.75">
      <c r="A19" s="15" t="s">
        <v>75</v>
      </c>
      <c r="B19" s="69">
        <f>-L7+1</f>
        <v>-2023</v>
      </c>
      <c r="C19" s="15" t="s">
        <v>138</v>
      </c>
      <c r="E19" s="27"/>
      <c r="F19" s="27"/>
      <c r="H19" s="28"/>
      <c r="I19" s="28"/>
      <c r="J19" s="99" t="s">
        <v>94</v>
      </c>
      <c r="K19" s="78"/>
      <c r="L19" s="313"/>
    </row>
    <row r="20" spans="2:12" ht="12.75">
      <c r="B20" s="69" t="s">
        <v>139</v>
      </c>
      <c r="E20" s="27"/>
      <c r="F20" s="27"/>
      <c r="H20" s="28"/>
      <c r="I20" s="28"/>
      <c r="J20" s="86"/>
      <c r="K20" s="87"/>
      <c r="L20" s="86"/>
    </row>
    <row r="21" spans="2:12" ht="12.75">
      <c r="B21" s="69" t="s">
        <v>267</v>
      </c>
      <c r="E21" s="27"/>
      <c r="F21" s="27"/>
      <c r="H21" s="28"/>
      <c r="I21" s="28"/>
      <c r="J21" s="1"/>
      <c r="L21" s="1"/>
    </row>
    <row r="22" spans="1:13" ht="12.75">
      <c r="A22" s="15" t="s">
        <v>76</v>
      </c>
      <c r="B22" s="30" t="s">
        <v>140</v>
      </c>
      <c r="D22" s="31"/>
      <c r="G22" s="31"/>
      <c r="H22" s="28"/>
      <c r="I22" s="28"/>
      <c r="M22" s="31"/>
    </row>
    <row r="23" spans="2:14" ht="12.75">
      <c r="B23" s="15" t="s">
        <v>110</v>
      </c>
      <c r="C23" s="20"/>
      <c r="D23" s="20"/>
      <c r="E23" s="22"/>
      <c r="F23" s="22"/>
      <c r="G23" s="20"/>
      <c r="H23" s="20"/>
      <c r="I23" s="20"/>
      <c r="J23" s="1"/>
      <c r="K23" s="31"/>
      <c r="L23" s="1"/>
      <c r="M23" s="20"/>
      <c r="N23" s="29"/>
    </row>
    <row r="24" spans="1:15" s="51" customFormat="1" ht="15.75">
      <c r="A24" s="28"/>
      <c r="B24" s="28"/>
      <c r="C24" s="28"/>
      <c r="D24" s="50"/>
      <c r="E24" s="50"/>
      <c r="F24" s="50"/>
      <c r="G24" s="50"/>
      <c r="H24" s="50"/>
      <c r="I24" s="50"/>
      <c r="J24" s="50"/>
      <c r="K24" s="50"/>
      <c r="L24" s="79"/>
      <c r="O24" s="24"/>
    </row>
    <row r="25" spans="1:11" ht="12.75">
      <c r="A25" s="32" t="s">
        <v>147</v>
      </c>
      <c r="B25" s="32"/>
      <c r="C25" s="33"/>
      <c r="D25" s="33"/>
      <c r="E25" s="34" t="s">
        <v>45</v>
      </c>
      <c r="F25" s="35"/>
      <c r="G25" s="34" t="s">
        <v>46</v>
      </c>
      <c r="H25" s="33"/>
      <c r="I25" s="33"/>
      <c r="J25" s="35"/>
      <c r="K25" s="33"/>
    </row>
    <row r="26" spans="1:10" ht="12.75">
      <c r="A26" s="15" t="s">
        <v>75</v>
      </c>
      <c r="B26" s="69">
        <f>-L7</f>
        <v>-2024</v>
      </c>
      <c r="C26" s="15" t="s">
        <v>141</v>
      </c>
      <c r="E26" s="2"/>
      <c r="F26" s="20"/>
      <c r="G26" s="2"/>
      <c r="J26" s="20"/>
    </row>
    <row r="27" spans="1:11" ht="12.75">
      <c r="A27" s="15" t="s">
        <v>76</v>
      </c>
      <c r="B27" s="15" t="s">
        <v>142</v>
      </c>
      <c r="E27" s="2"/>
      <c r="F27" s="20"/>
      <c r="G27" s="36" t="s">
        <v>47</v>
      </c>
      <c r="K27" s="37"/>
    </row>
    <row r="28" spans="1:11" ht="12.75">
      <c r="A28" s="15" t="s">
        <v>77</v>
      </c>
      <c r="B28" s="15" t="s">
        <v>143</v>
      </c>
      <c r="E28" s="2"/>
      <c r="F28" s="20"/>
      <c r="G28" s="2"/>
      <c r="K28" s="38"/>
    </row>
    <row r="29" spans="1:11" ht="12.75">
      <c r="A29" s="15" t="s">
        <v>78</v>
      </c>
      <c r="B29" s="69">
        <f>-L7+1</f>
        <v>-2023</v>
      </c>
      <c r="C29" s="15" t="s">
        <v>144</v>
      </c>
      <c r="E29" s="2"/>
      <c r="F29" s="20"/>
      <c r="G29" s="2"/>
      <c r="K29" s="37"/>
    </row>
    <row r="30" spans="1:11" ht="12.75">
      <c r="A30" s="15" t="s">
        <v>79</v>
      </c>
      <c r="B30" s="15" t="s">
        <v>145</v>
      </c>
      <c r="E30" s="2"/>
      <c r="F30" s="20"/>
      <c r="G30" s="2"/>
      <c r="K30" s="38"/>
    </row>
    <row r="31" spans="1:11" ht="12.75">
      <c r="A31" s="15" t="s">
        <v>80</v>
      </c>
      <c r="B31" s="15" t="s">
        <v>146</v>
      </c>
      <c r="E31" s="2"/>
      <c r="F31" s="20"/>
      <c r="G31" s="2"/>
      <c r="K31" s="29"/>
    </row>
    <row r="32" spans="3:14" ht="12.75">
      <c r="C32" s="39"/>
      <c r="D32" s="39"/>
      <c r="E32" s="40"/>
      <c r="F32" s="40"/>
      <c r="G32" s="39"/>
      <c r="H32" s="40"/>
      <c r="I32" s="40"/>
      <c r="J32" s="40"/>
      <c r="K32" s="39"/>
      <c r="L32" s="79"/>
      <c r="M32" s="68"/>
      <c r="N32" s="20"/>
    </row>
    <row r="33" spans="1:14" ht="12.75">
      <c r="A33" s="67" t="s">
        <v>148</v>
      </c>
      <c r="B33" s="67"/>
      <c r="E33" s="16"/>
      <c r="F33" s="41"/>
      <c r="G33" s="41"/>
      <c r="H33" s="16"/>
      <c r="I33" s="16"/>
      <c r="K33" s="16"/>
      <c r="L33" s="20"/>
      <c r="M33" s="20"/>
      <c r="N33" s="20"/>
    </row>
    <row r="34" spans="1:9" ht="12.75">
      <c r="A34" s="30" t="s">
        <v>149</v>
      </c>
      <c r="B34" s="30"/>
      <c r="E34" s="3"/>
      <c r="G34" s="15" t="s">
        <v>156</v>
      </c>
      <c r="H34" s="30"/>
      <c r="I34" s="30"/>
    </row>
    <row r="35" spans="1:15" ht="12.75">
      <c r="A35" s="42"/>
      <c r="B35" s="42"/>
      <c r="H35" s="43" t="s">
        <v>50</v>
      </c>
      <c r="I35" s="43"/>
      <c r="J35" s="2"/>
      <c r="O35" s="20"/>
    </row>
    <row r="36" spans="1:10" ht="12.75">
      <c r="A36" s="42" t="s">
        <v>150</v>
      </c>
      <c r="B36" s="42"/>
      <c r="E36" s="4"/>
      <c r="H36" s="44" t="s">
        <v>51</v>
      </c>
      <c r="I36" s="44"/>
      <c r="J36" s="2"/>
    </row>
    <row r="37" spans="1:15" ht="12.75">
      <c r="A37" s="42"/>
      <c r="B37" s="42"/>
      <c r="E37" s="18" t="s">
        <v>48</v>
      </c>
      <c r="O37" s="20"/>
    </row>
    <row r="38" spans="1:10" ht="12.75">
      <c r="A38" s="15" t="s">
        <v>151</v>
      </c>
      <c r="G38" s="20"/>
      <c r="H38" s="20"/>
      <c r="I38" s="20"/>
      <c r="J38" s="29"/>
    </row>
    <row r="39" spans="1:15" ht="12.75">
      <c r="A39" s="15" t="s">
        <v>153</v>
      </c>
      <c r="E39" s="1"/>
      <c r="G39" s="15" t="s">
        <v>154</v>
      </c>
      <c r="H39" s="42"/>
      <c r="I39" s="42"/>
      <c r="O39" s="20"/>
    </row>
    <row r="40" spans="1:10" ht="12.75">
      <c r="A40" s="45" t="s">
        <v>49</v>
      </c>
      <c r="B40" s="45"/>
      <c r="E40" s="46"/>
      <c r="G40" s="15" t="s">
        <v>155</v>
      </c>
      <c r="H40" s="42"/>
      <c r="I40" s="42"/>
      <c r="J40" s="52"/>
    </row>
    <row r="41" spans="1:10" ht="12.75">
      <c r="A41" s="15" t="s">
        <v>152</v>
      </c>
      <c r="E41" s="1"/>
      <c r="G41" s="20"/>
      <c r="H41" s="20"/>
      <c r="I41" s="20"/>
      <c r="J41" s="29"/>
    </row>
    <row r="42" spans="1:7" ht="12.75">
      <c r="A42" s="15" t="s">
        <v>157</v>
      </c>
      <c r="G42" s="20"/>
    </row>
    <row r="43" spans="1:12" ht="12.75">
      <c r="A43" s="314"/>
      <c r="B43" s="315"/>
      <c r="C43" s="315"/>
      <c r="D43" s="315"/>
      <c r="E43" s="315"/>
      <c r="F43" s="315"/>
      <c r="G43" s="315"/>
      <c r="H43" s="315"/>
      <c r="I43" s="315"/>
      <c r="J43" s="315"/>
      <c r="K43" s="315"/>
      <c r="L43" s="316"/>
    </row>
    <row r="44" spans="1:12" ht="12.75">
      <c r="A44" s="317"/>
      <c r="B44" s="318"/>
      <c r="C44" s="318"/>
      <c r="D44" s="318"/>
      <c r="E44" s="318"/>
      <c r="F44" s="318"/>
      <c r="G44" s="318"/>
      <c r="H44" s="318"/>
      <c r="I44" s="318"/>
      <c r="J44" s="318"/>
      <c r="K44" s="318"/>
      <c r="L44" s="319"/>
    </row>
    <row r="45" spans="1:12" ht="12.75">
      <c r="A45" s="317"/>
      <c r="B45" s="318"/>
      <c r="C45" s="318"/>
      <c r="D45" s="318"/>
      <c r="E45" s="318"/>
      <c r="F45" s="318"/>
      <c r="G45" s="318"/>
      <c r="H45" s="318"/>
      <c r="I45" s="318"/>
      <c r="J45" s="318"/>
      <c r="K45" s="318"/>
      <c r="L45" s="319"/>
    </row>
    <row r="46" spans="1:12" ht="12.75">
      <c r="A46" s="317"/>
      <c r="B46" s="318"/>
      <c r="C46" s="318"/>
      <c r="D46" s="318"/>
      <c r="E46" s="318"/>
      <c r="F46" s="318"/>
      <c r="G46" s="318"/>
      <c r="H46" s="318"/>
      <c r="I46" s="318"/>
      <c r="J46" s="318"/>
      <c r="K46" s="318"/>
      <c r="L46" s="319"/>
    </row>
    <row r="47" spans="1:12" ht="12.75">
      <c r="A47" s="317"/>
      <c r="B47" s="318"/>
      <c r="C47" s="318"/>
      <c r="D47" s="318"/>
      <c r="E47" s="318"/>
      <c r="F47" s="318"/>
      <c r="G47" s="318"/>
      <c r="H47" s="318"/>
      <c r="I47" s="318"/>
      <c r="J47" s="318"/>
      <c r="K47" s="318"/>
      <c r="L47" s="319"/>
    </row>
    <row r="48" spans="1:12" ht="12.75">
      <c r="A48" s="317"/>
      <c r="B48" s="318"/>
      <c r="C48" s="318"/>
      <c r="D48" s="318"/>
      <c r="E48" s="318"/>
      <c r="F48" s="318"/>
      <c r="G48" s="318"/>
      <c r="H48" s="318"/>
      <c r="I48" s="318"/>
      <c r="J48" s="318"/>
      <c r="K48" s="318"/>
      <c r="L48" s="319"/>
    </row>
    <row r="49" spans="1:12" ht="12.75">
      <c r="A49" s="320"/>
      <c r="B49" s="321"/>
      <c r="C49" s="321"/>
      <c r="D49" s="321"/>
      <c r="E49" s="321"/>
      <c r="F49" s="321"/>
      <c r="G49" s="321"/>
      <c r="H49" s="321"/>
      <c r="I49" s="321"/>
      <c r="J49" s="321"/>
      <c r="K49" s="321"/>
      <c r="L49" s="322"/>
    </row>
    <row r="50" spans="1:12" ht="12.75">
      <c r="A50" s="40"/>
      <c r="B50" s="40"/>
      <c r="C50" s="40"/>
      <c r="D50" s="40"/>
      <c r="E50" s="40"/>
      <c r="F50" s="47"/>
      <c r="G50" s="47"/>
      <c r="H50" s="40"/>
      <c r="I50" s="40"/>
      <c r="J50" s="47"/>
      <c r="K50" s="40"/>
      <c r="L50" s="80"/>
    </row>
    <row r="51" spans="1:11" ht="12.75">
      <c r="A51" s="16" t="s">
        <v>158</v>
      </c>
      <c r="B51" s="16"/>
      <c r="E51" s="16"/>
      <c r="H51" s="16"/>
      <c r="I51" s="16"/>
      <c r="K51" s="16"/>
    </row>
    <row r="52" spans="1:11" ht="12.75">
      <c r="A52" s="30" t="s">
        <v>75</v>
      </c>
      <c r="B52" s="69">
        <f>-L7-1</f>
        <v>-2025</v>
      </c>
      <c r="C52" s="30" t="s">
        <v>159</v>
      </c>
      <c r="E52" s="30"/>
      <c r="H52" s="30"/>
      <c r="I52" s="30"/>
      <c r="J52" s="2"/>
      <c r="K52" s="30"/>
    </row>
    <row r="53" spans="1:11" ht="12.75">
      <c r="A53" s="30" t="s">
        <v>76</v>
      </c>
      <c r="B53" s="30" t="s">
        <v>160</v>
      </c>
      <c r="E53" s="30"/>
      <c r="H53" s="30"/>
      <c r="I53" s="30"/>
      <c r="J53" s="2"/>
      <c r="K53" s="30"/>
    </row>
    <row r="54" spans="1:10" ht="12.75">
      <c r="A54" s="15" t="s">
        <v>77</v>
      </c>
      <c r="B54" s="69">
        <f>-L7-2</f>
        <v>-2026</v>
      </c>
      <c r="C54" s="15" t="s">
        <v>161</v>
      </c>
      <c r="J54" s="2"/>
    </row>
    <row r="55" spans="1:10" ht="12.75">
      <c r="A55" s="15" t="s">
        <v>81</v>
      </c>
      <c r="B55" s="69">
        <f>-L7</f>
        <v>-2024</v>
      </c>
      <c r="C55" s="15" t="s">
        <v>162</v>
      </c>
      <c r="J55" s="2"/>
    </row>
    <row r="56" spans="3:14" ht="12.75">
      <c r="C56" s="20"/>
      <c r="D56" s="20"/>
      <c r="E56" s="22"/>
      <c r="F56" s="22"/>
      <c r="G56" s="20"/>
      <c r="H56" s="20"/>
      <c r="I56" s="20"/>
      <c r="J56" s="20"/>
      <c r="K56" s="20"/>
      <c r="L56" s="20" t="s">
        <v>40</v>
      </c>
      <c r="M56" s="20"/>
      <c r="N56" s="29"/>
    </row>
    <row r="57" spans="1:11" ht="12.75" hidden="1">
      <c r="A57" s="42" t="s">
        <v>109</v>
      </c>
      <c r="B57" s="42"/>
      <c r="C57" s="20"/>
      <c r="D57" s="20"/>
      <c r="E57" s="60">
        <f>+'Form A'!N35</f>
      </c>
      <c r="G57" s="62">
        <f>+'Form B'!K30</f>
      </c>
      <c r="H57" s="61"/>
      <c r="I57" s="61"/>
      <c r="J57" s="60">
        <f>+'Form C'!K50</f>
      </c>
      <c r="K57" s="61"/>
    </row>
    <row r="58" spans="5:10" ht="12.75" hidden="1">
      <c r="E58" s="18" t="s">
        <v>52</v>
      </c>
      <c r="G58" s="18" t="s">
        <v>53</v>
      </c>
      <c r="J58" s="41" t="s">
        <v>54</v>
      </c>
    </row>
    <row r="59" spans="1:12" ht="12.75">
      <c r="A59" s="40"/>
      <c r="B59" s="40"/>
      <c r="C59" s="40"/>
      <c r="D59" s="40"/>
      <c r="E59" s="40"/>
      <c r="F59" s="47"/>
      <c r="G59" s="47"/>
      <c r="H59" s="40"/>
      <c r="I59" s="40"/>
      <c r="J59" s="47"/>
      <c r="K59" s="40"/>
      <c r="L59" s="79"/>
    </row>
    <row r="60" spans="1:20" ht="12.75">
      <c r="A60" s="48"/>
      <c r="B60" s="48"/>
      <c r="C60" s="48"/>
      <c r="D60" s="48"/>
      <c r="E60" s="48"/>
      <c r="F60" s="48"/>
      <c r="G60" s="48"/>
      <c r="H60" s="48"/>
      <c r="I60" s="48"/>
      <c r="J60" s="48"/>
      <c r="K60" s="48"/>
      <c r="L60" s="20"/>
      <c r="M60" s="20"/>
      <c r="N60" s="20"/>
      <c r="O60" s="20"/>
      <c r="P60" s="41"/>
      <c r="Q60" s="20"/>
      <c r="R60" s="41"/>
      <c r="S60" s="20"/>
      <c r="T60" s="20"/>
    </row>
    <row r="61" spans="12:16" ht="12.75">
      <c r="L61" s="49"/>
      <c r="O61" s="49"/>
      <c r="P61" s="49"/>
    </row>
    <row r="62" spans="3:12" ht="12.75">
      <c r="C62" s="14"/>
      <c r="D62" s="14"/>
      <c r="E62" s="14"/>
      <c r="H62" s="18"/>
      <c r="I62" s="18"/>
      <c r="L62" s="18"/>
    </row>
    <row r="63" spans="1:20" s="5" customFormat="1" ht="15">
      <c r="A63" s="77"/>
      <c r="B63" s="77"/>
      <c r="C63" s="15"/>
      <c r="D63" s="15"/>
      <c r="E63" s="15"/>
      <c r="F63" s="15"/>
      <c r="G63" s="15"/>
      <c r="H63" s="15"/>
      <c r="I63" s="15"/>
      <c r="J63" s="15"/>
      <c r="K63" s="15"/>
      <c r="L63" s="15"/>
      <c r="M63" s="15"/>
      <c r="N63" s="15"/>
      <c r="O63" s="15"/>
      <c r="P63" s="15"/>
      <c r="Q63" s="15"/>
      <c r="R63" s="15"/>
      <c r="S63" s="15"/>
      <c r="T63" s="15"/>
    </row>
    <row r="65" ht="12.75"/>
    <row r="66" ht="12.75"/>
    <row r="67" ht="12.75"/>
    <row r="68" ht="12.75"/>
    <row r="70" ht="12.75"/>
    <row r="71" ht="12.75"/>
    <row r="72" ht="12.75"/>
    <row r="73" ht="12.75"/>
    <row r="74" ht="12.75"/>
    <row r="75" ht="12.75"/>
    <row r="76" ht="12.75"/>
    <row r="77" ht="12.75"/>
    <row r="78" ht="12.75"/>
    <row r="79" ht="12.75"/>
    <row r="80" ht="12.75"/>
    <row r="83" ht="12.75"/>
    <row r="84" ht="12.75"/>
    <row r="85" ht="12.75"/>
    <row r="86" ht="12.75"/>
    <row r="87" ht="12.75"/>
    <row r="88" ht="12.75"/>
    <row r="89" ht="12.75"/>
    <row r="90" ht="12.75"/>
    <row r="91" ht="12.75"/>
    <row r="92" ht="12.75"/>
    <row r="93" ht="12.75"/>
    <row r="94" ht="12.75"/>
    <row r="95" ht="12.75"/>
    <row r="98" ht="12.75"/>
    <row r="99" ht="12.75"/>
    <row r="100" ht="12.75"/>
    <row r="101" ht="12.75"/>
    <row r="102" ht="12.75"/>
    <row r="103" ht="12.75"/>
    <row r="105" ht="12.75"/>
    <row r="107" ht="12.75"/>
    <row r="108" ht="12.75"/>
    <row r="109" ht="12.75"/>
    <row r="110" ht="12.75"/>
    <row r="111" ht="12.75"/>
    <row r="112" ht="12.75"/>
    <row r="113" ht="12.75"/>
    <row r="114" ht="12.75"/>
    <row r="116" ht="12.75"/>
    <row r="117" ht="12.75"/>
    <row r="119" ht="12.75"/>
    <row r="120" ht="12.75"/>
    <row r="121" ht="12.75"/>
    <row r="122" ht="12.75"/>
    <row r="136" ht="12.75"/>
    <row r="137" ht="12.75"/>
    <row r="138" ht="12.75"/>
    <row r="139" ht="12.75"/>
    <row r="140" ht="12.75"/>
    <row r="144" ht="12.75"/>
    <row r="145" ht="12.75"/>
    <row r="146" ht="12.75"/>
    <row r="147" ht="12.75"/>
    <row r="148" ht="12.75"/>
    <row r="149" ht="12.75"/>
    <row r="150" ht="12.75"/>
    <row r="151" ht="12.75"/>
    <row r="153" ht="12.75"/>
    <row r="155" ht="12.75"/>
    <row r="156" ht="12.75"/>
    <row r="157" ht="12.75"/>
    <row r="158" ht="12.75"/>
    <row r="159" ht="12.75"/>
    <row r="160" ht="12.75"/>
    <row r="162" ht="12.75"/>
    <row r="163" ht="12.75"/>
    <row r="164" ht="12.75"/>
    <row r="165" ht="12.75"/>
    <row r="166" ht="12.75"/>
    <row r="167" ht="12.75"/>
    <row r="168" ht="12.75"/>
    <row r="169" ht="12.75"/>
    <row r="170" ht="12.75"/>
    <row r="171" ht="12.75"/>
    <row r="172" ht="12.75"/>
    <row r="174" ht="12.75"/>
    <row r="175" ht="12.75"/>
    <row r="176" ht="12.75"/>
    <row r="177" ht="12.75"/>
  </sheetData>
  <sheetProtection password="E008" sheet="1"/>
  <mergeCells count="3">
    <mergeCell ref="L18:L19"/>
    <mergeCell ref="A43:L49"/>
    <mergeCell ref="A13:L13"/>
  </mergeCells>
  <printOptions/>
  <pageMargins left="0" right="0" top="0.25" bottom="0.25" header="0.25" footer="0.5"/>
  <pageSetup firstPageNumber="1" useFirstPageNumber="1" fitToHeight="0" fitToWidth="1" horizontalDpi="600" verticalDpi="600" orientation="portrait" scale="88" r:id="rId3"/>
  <headerFooter>
    <oddFooter>&amp;L&amp;"Times New Roman,Bold"&amp;10(Form Revised 12-2017)&amp;C&amp;"Times New Roman,Bold"&amp;10Data Entry Page</oddFooter>
  </headerFooter>
  <legacyDrawing r:id="rId2"/>
</worksheet>
</file>

<file path=xl/worksheets/sheet2.xml><?xml version="1.0" encoding="utf-8"?>
<worksheet xmlns="http://schemas.openxmlformats.org/spreadsheetml/2006/main" xmlns:r="http://schemas.openxmlformats.org/officeDocument/2006/relationships">
  <dimension ref="A1:N170"/>
  <sheetViews>
    <sheetView showGridLines="0" workbookViewId="0" topLeftCell="A1">
      <selection activeCell="AB28" sqref="AB28"/>
    </sheetView>
  </sheetViews>
  <sheetFormatPr defaultColWidth="9.00390625" defaultRowHeight="15.75"/>
  <cols>
    <col min="1" max="1" width="3.625" style="5" customWidth="1"/>
    <col min="2" max="2" width="10.625" style="5" customWidth="1"/>
    <col min="3" max="3" width="2.125" style="5" customWidth="1"/>
    <col min="4" max="4" width="9.50390625" style="5" customWidth="1"/>
    <col min="5" max="5" width="8.50390625" style="5" customWidth="1"/>
    <col min="6" max="7" width="9.625" style="5" customWidth="1"/>
    <col min="8" max="8" width="8.125" style="5" customWidth="1"/>
    <col min="9" max="9" width="11.625" style="5" customWidth="1"/>
    <col min="10" max="10" width="1.25" style="5" customWidth="1"/>
    <col min="11" max="11" width="8.625" style="10" customWidth="1"/>
    <col min="12" max="12" width="5.625" style="5" customWidth="1"/>
    <col min="13" max="13" width="14.625" style="5" customWidth="1"/>
    <col min="14" max="14" width="1.625" style="5" customWidth="1"/>
    <col min="15" max="15" width="6.125" style="5" customWidth="1"/>
    <col min="16" max="16" width="8.625" style="5" customWidth="1"/>
    <col min="17" max="16384" width="9.00390625" style="5" customWidth="1"/>
  </cols>
  <sheetData>
    <row r="1" spans="1:13" s="57" customFormat="1" ht="13.5">
      <c r="A1" s="65" t="s">
        <v>91</v>
      </c>
      <c r="B1" s="55"/>
      <c r="C1" s="55"/>
      <c r="D1" s="55"/>
      <c r="E1" s="55"/>
      <c r="F1" s="55"/>
      <c r="G1" s="55"/>
      <c r="H1" s="55"/>
      <c r="I1" s="55"/>
      <c r="J1" s="55"/>
      <c r="K1" s="70"/>
      <c r="L1" s="63" t="s">
        <v>68</v>
      </c>
      <c r="M1" s="154">
        <f ca="1">TODAY()</f>
        <v>45370</v>
      </c>
    </row>
    <row r="2" spans="1:13" s="57" customFormat="1" ht="13.5">
      <c r="A2" s="65" t="s">
        <v>165</v>
      </c>
      <c r="B2" s="55"/>
      <c r="C2" s="55"/>
      <c r="D2" s="55"/>
      <c r="E2" s="55"/>
      <c r="F2" s="55"/>
      <c r="G2" s="55"/>
      <c r="H2" s="55"/>
      <c r="I2" s="55"/>
      <c r="J2" s="55"/>
      <c r="K2" s="56"/>
      <c r="M2" s="108">
        <f>-'Data Entry Page'!L7</f>
        <v>-2024</v>
      </c>
    </row>
    <row r="3" spans="1:13" s="109" customFormat="1" ht="13.5">
      <c r="A3" s="302" t="s">
        <v>108</v>
      </c>
      <c r="B3" s="65"/>
      <c r="C3" s="65"/>
      <c r="D3" s="65"/>
      <c r="E3" s="65"/>
      <c r="F3" s="65"/>
      <c r="G3" s="65"/>
      <c r="H3" s="65"/>
      <c r="I3" s="65"/>
      <c r="J3" s="65"/>
      <c r="K3" s="110"/>
      <c r="L3" s="111"/>
      <c r="M3" s="112"/>
    </row>
    <row r="4" spans="1:13" ht="15">
      <c r="A4" s="326">
        <f>IF(+'Data Entry Page'!E5&lt;&gt;"",+'Data Entry Page'!E5,"")</f>
      </c>
      <c r="B4" s="327"/>
      <c r="C4" s="327"/>
      <c r="D4" s="327"/>
      <c r="E4" s="77"/>
      <c r="F4" s="331">
        <f>IF(+'Data Entry Page'!E6&lt;&gt;"",+'Data Entry Page'!E6,"")</f>
      </c>
      <c r="G4" s="327"/>
      <c r="H4" s="112"/>
      <c r="I4" s="326">
        <f>IF(+'Data Entry Page'!E8&lt;&gt;"",+'Data Entry Page'!E8,"")</f>
      </c>
      <c r="J4" s="327"/>
      <c r="K4" s="327"/>
      <c r="L4" s="77"/>
      <c r="M4" s="77"/>
    </row>
    <row r="5" spans="1:13" ht="15.75" thickBot="1">
      <c r="A5" s="113" t="s">
        <v>164</v>
      </c>
      <c r="B5" s="113"/>
      <c r="C5" s="113"/>
      <c r="D5" s="113"/>
      <c r="E5" s="114"/>
      <c r="F5" s="113" t="s">
        <v>166</v>
      </c>
      <c r="G5" s="113"/>
      <c r="H5" s="114"/>
      <c r="I5" s="115" t="s">
        <v>167</v>
      </c>
      <c r="J5" s="113"/>
      <c r="K5" s="113"/>
      <c r="L5" s="114"/>
      <c r="M5" s="114"/>
    </row>
    <row r="6" spans="1:14" s="6" customFormat="1" ht="66.75" customHeight="1" thickTop="1">
      <c r="A6" s="346" t="s">
        <v>168</v>
      </c>
      <c r="B6" s="346"/>
      <c r="C6" s="346"/>
      <c r="D6" s="346"/>
      <c r="E6" s="346"/>
      <c r="F6" s="346"/>
      <c r="G6" s="346"/>
      <c r="H6" s="346"/>
      <c r="I6" s="346"/>
      <c r="J6" s="346"/>
      <c r="K6" s="346"/>
      <c r="L6" s="346"/>
      <c r="M6" s="346"/>
      <c r="N6" s="346"/>
    </row>
    <row r="7" spans="1:13" ht="49.5" customHeight="1">
      <c r="A7" s="77"/>
      <c r="B7" s="77"/>
      <c r="C7" s="77"/>
      <c r="D7" s="77"/>
      <c r="E7" s="77"/>
      <c r="F7" s="77"/>
      <c r="G7" s="77"/>
      <c r="H7" s="77"/>
      <c r="I7" s="77"/>
      <c r="J7" s="77"/>
      <c r="K7" s="77"/>
      <c r="L7" s="116"/>
      <c r="M7" s="117" t="s">
        <v>111</v>
      </c>
    </row>
    <row r="8" spans="1:13" ht="15">
      <c r="A8" s="118" t="s">
        <v>0</v>
      </c>
      <c r="B8" s="332" t="s">
        <v>169</v>
      </c>
      <c r="C8" s="332"/>
      <c r="D8" s="332"/>
      <c r="E8" s="332"/>
      <c r="F8" s="332"/>
      <c r="G8" s="332"/>
      <c r="H8" s="332"/>
      <c r="I8" s="332"/>
      <c r="J8" s="332"/>
      <c r="K8" s="119"/>
      <c r="L8" s="82"/>
      <c r="M8" s="83"/>
    </row>
    <row r="9" spans="1:13" ht="13.5" customHeight="1">
      <c r="A9" s="118"/>
      <c r="B9" s="332"/>
      <c r="C9" s="332"/>
      <c r="D9" s="332"/>
      <c r="E9" s="332"/>
      <c r="F9" s="332"/>
      <c r="G9" s="332"/>
      <c r="H9" s="332"/>
      <c r="I9" s="332"/>
      <c r="J9" s="332"/>
      <c r="K9" s="119"/>
      <c r="L9" s="77"/>
      <c r="M9" s="120"/>
    </row>
    <row r="10" spans="1:13" ht="15">
      <c r="A10" s="118"/>
      <c r="B10" s="332"/>
      <c r="C10" s="332"/>
      <c r="D10" s="332"/>
      <c r="E10" s="332"/>
      <c r="F10" s="332"/>
      <c r="G10" s="332"/>
      <c r="H10" s="332"/>
      <c r="I10" s="332"/>
      <c r="J10" s="332"/>
      <c r="K10" s="119"/>
      <c r="L10" s="77"/>
      <c r="M10" s="121">
        <f>IF(+'Data Entry Page'!L21&lt;&gt;"",+'Data Entry Page'!L21,+'Informational Data'!M16)</f>
      </c>
    </row>
    <row r="11" spans="1:13" ht="15">
      <c r="A11" s="118" t="s">
        <v>2</v>
      </c>
      <c r="B11" s="332" t="s">
        <v>170</v>
      </c>
      <c r="C11" s="332"/>
      <c r="D11" s="347"/>
      <c r="E11" s="347"/>
      <c r="F11" s="347"/>
      <c r="G11" s="347"/>
      <c r="H11" s="349"/>
      <c r="I11" s="349"/>
      <c r="J11" s="77"/>
      <c r="K11" s="119"/>
      <c r="L11" s="77"/>
      <c r="M11" s="77"/>
    </row>
    <row r="12" spans="1:13" ht="15">
      <c r="A12" s="118"/>
      <c r="B12" s="332"/>
      <c r="C12" s="332"/>
      <c r="D12" s="347"/>
      <c r="E12" s="347"/>
      <c r="F12" s="347"/>
      <c r="G12" s="347"/>
      <c r="H12" s="349"/>
      <c r="I12" s="349"/>
      <c r="J12" s="77"/>
      <c r="K12" s="119"/>
      <c r="L12" s="77"/>
      <c r="M12" s="121">
        <f>IF(+'Form A'!N54&lt;&gt;"",+'Form A'!N54,"")</f>
      </c>
    </row>
    <row r="13" spans="1:13" ht="15">
      <c r="A13" s="118" t="s">
        <v>69</v>
      </c>
      <c r="B13" s="122" t="s">
        <v>275</v>
      </c>
      <c r="C13" s="122"/>
      <c r="D13" s="116"/>
      <c r="E13" s="116"/>
      <c r="F13" s="116"/>
      <c r="G13" s="116"/>
      <c r="H13" s="116"/>
      <c r="I13" s="116"/>
      <c r="J13" s="77"/>
      <c r="K13" s="119"/>
      <c r="L13" s="77"/>
      <c r="M13" s="77"/>
    </row>
    <row r="14" spans="1:13" ht="15">
      <c r="A14" s="118"/>
      <c r="B14" s="347" t="s">
        <v>276</v>
      </c>
      <c r="C14" s="347"/>
      <c r="D14" s="347"/>
      <c r="E14" s="347"/>
      <c r="F14" s="347"/>
      <c r="G14" s="347"/>
      <c r="H14" s="347"/>
      <c r="I14" s="347"/>
      <c r="J14" s="347"/>
      <c r="K14" s="347"/>
      <c r="L14" s="347"/>
      <c r="M14" s="121">
        <f>IF(AND('Data Entry Page'!$E$36="Yes",'Data Entry Page'!$J$40&lt;1),+'Form B'!M37,"")</f>
      </c>
    </row>
    <row r="15" spans="1:13" ht="15">
      <c r="A15" s="118" t="s">
        <v>3</v>
      </c>
      <c r="B15" s="123" t="s">
        <v>171</v>
      </c>
      <c r="C15" s="123"/>
      <c r="D15" s="77"/>
      <c r="E15" s="77"/>
      <c r="F15" s="77"/>
      <c r="G15" s="77"/>
      <c r="H15" s="77"/>
      <c r="I15" s="77"/>
      <c r="J15" s="77"/>
      <c r="K15" s="119"/>
      <c r="L15" s="77"/>
      <c r="M15" s="77"/>
    </row>
    <row r="16" spans="1:13" ht="15">
      <c r="A16" s="118"/>
      <c r="B16" s="77" t="s">
        <v>172</v>
      </c>
      <c r="C16" s="123"/>
      <c r="D16" s="77"/>
      <c r="E16" s="77"/>
      <c r="F16" s="77"/>
      <c r="G16" s="77"/>
      <c r="H16" s="77"/>
      <c r="I16" s="77"/>
      <c r="J16" s="77"/>
      <c r="K16" s="119"/>
      <c r="L16" s="77"/>
      <c r="M16" s="121">
        <f>IF(AND('Data Entry Page'!$E$36="Yes",'Data Entry Page'!$J$40=""),'Summary Page'!M14,IF('Summary Page'!M12&lt;&gt;"",'Summary Page'!M12,""))</f>
      </c>
    </row>
    <row r="17" spans="1:13" ht="15">
      <c r="A17" s="118" t="s">
        <v>4</v>
      </c>
      <c r="B17" s="123" t="s">
        <v>173</v>
      </c>
      <c r="C17" s="123"/>
      <c r="D17" s="77"/>
      <c r="E17" s="77"/>
      <c r="F17" s="124"/>
      <c r="G17" s="125"/>
      <c r="H17" s="112"/>
      <c r="I17" s="77"/>
      <c r="J17" s="77"/>
      <c r="K17" s="119"/>
      <c r="L17" s="77"/>
      <c r="M17" s="121">
        <f>IF(OR('Data Entry Page'!$E$36&lt;&gt;"Yes",'Data Entry Page'!$J$40&gt;1),IF('Data Entry Page'!$L$23&lt;&gt;"",'Data Entry Page'!$L$23,""),'Summary Page'!M14)</f>
      </c>
    </row>
    <row r="18" spans="1:13" ht="15">
      <c r="A18" s="118" t="s">
        <v>5</v>
      </c>
      <c r="B18" s="123" t="s">
        <v>174</v>
      </c>
      <c r="C18" s="123"/>
      <c r="D18" s="77"/>
      <c r="E18" s="77"/>
      <c r="F18" s="77"/>
      <c r="G18" s="77"/>
      <c r="H18" s="77"/>
      <c r="I18" s="77"/>
      <c r="J18" s="77"/>
      <c r="K18" s="119"/>
      <c r="L18" s="77"/>
      <c r="M18" s="121">
        <f>IF('Data Entry Page'!$E$57&gt;0,IF('Summary Page'!M16&lt;'Summary Page'!M17,'Summary Page'!M16,'Summary Page'!M17),"")</f>
      </c>
    </row>
    <row r="19" spans="1:13" ht="15">
      <c r="A19" s="118" t="s">
        <v>72</v>
      </c>
      <c r="B19" s="337" t="s">
        <v>175</v>
      </c>
      <c r="C19" s="337"/>
      <c r="D19" s="337"/>
      <c r="E19" s="337"/>
      <c r="F19" s="337"/>
      <c r="G19" s="337"/>
      <c r="H19" s="337"/>
      <c r="I19" s="337"/>
      <c r="J19" s="338"/>
      <c r="K19" s="338"/>
      <c r="L19" s="77"/>
      <c r="M19" s="126"/>
    </row>
    <row r="20" spans="1:13" ht="15">
      <c r="A20" s="118" t="s">
        <v>73</v>
      </c>
      <c r="B20" s="332" t="s">
        <v>176</v>
      </c>
      <c r="C20" s="332"/>
      <c r="D20" s="332"/>
      <c r="E20" s="332"/>
      <c r="F20" s="332"/>
      <c r="G20" s="332"/>
      <c r="H20" s="332"/>
      <c r="I20" s="332"/>
      <c r="J20" s="339"/>
      <c r="K20" s="339"/>
      <c r="L20" s="77"/>
      <c r="M20" s="77"/>
    </row>
    <row r="21" spans="1:13" ht="15">
      <c r="A21" s="118"/>
      <c r="B21" s="340"/>
      <c r="C21" s="340"/>
      <c r="D21" s="340"/>
      <c r="E21" s="340"/>
      <c r="F21" s="340"/>
      <c r="G21" s="340"/>
      <c r="H21" s="340"/>
      <c r="I21" s="340"/>
      <c r="J21" s="339"/>
      <c r="K21" s="339"/>
      <c r="L21" s="77"/>
      <c r="M21" s="126"/>
    </row>
    <row r="22" spans="1:13" ht="15">
      <c r="A22" s="118" t="s">
        <v>6</v>
      </c>
      <c r="B22" s="123" t="s">
        <v>177</v>
      </c>
      <c r="C22" s="123"/>
      <c r="D22" s="77"/>
      <c r="E22" s="77"/>
      <c r="F22" s="77"/>
      <c r="G22" s="77"/>
      <c r="H22" s="77"/>
      <c r="I22" s="77"/>
      <c r="J22" s="77"/>
      <c r="K22" s="77"/>
      <c r="L22" s="77"/>
      <c r="M22" s="77"/>
    </row>
    <row r="23" spans="1:13" ht="12.75" customHeight="1">
      <c r="A23" s="118"/>
      <c r="B23" s="324" t="s">
        <v>178</v>
      </c>
      <c r="C23" s="324"/>
      <c r="D23" s="324"/>
      <c r="E23" s="324"/>
      <c r="F23" s="324"/>
      <c r="G23" s="324"/>
      <c r="H23" s="324"/>
      <c r="I23" s="324"/>
      <c r="J23" s="324"/>
      <c r="K23" s="324"/>
      <c r="L23" s="324"/>
      <c r="M23" s="77"/>
    </row>
    <row r="24" spans="1:13" ht="15">
      <c r="A24" s="118"/>
      <c r="B24" s="325" t="s">
        <v>179</v>
      </c>
      <c r="C24" s="325"/>
      <c r="D24" s="325"/>
      <c r="E24" s="325"/>
      <c r="F24" s="325"/>
      <c r="G24" s="325"/>
      <c r="H24" s="325"/>
      <c r="I24" s="325"/>
      <c r="J24" s="325"/>
      <c r="K24" s="325"/>
      <c r="L24" s="325"/>
      <c r="M24" s="126"/>
    </row>
    <row r="25" spans="1:13" ht="15">
      <c r="A25" s="118" t="s">
        <v>7</v>
      </c>
      <c r="B25" s="123" t="s">
        <v>180</v>
      </c>
      <c r="C25" s="123"/>
      <c r="D25" s="77"/>
      <c r="E25" s="77"/>
      <c r="F25" s="77"/>
      <c r="G25" s="77"/>
      <c r="H25" s="77"/>
      <c r="I25" s="77"/>
      <c r="J25" s="77"/>
      <c r="K25" s="77"/>
      <c r="L25" s="77"/>
      <c r="M25" s="126"/>
    </row>
    <row r="26" spans="1:13" ht="15.75" thickBot="1">
      <c r="A26" s="118" t="s">
        <v>8</v>
      </c>
      <c r="B26" s="123" t="s">
        <v>181</v>
      </c>
      <c r="C26" s="123"/>
      <c r="D26" s="77"/>
      <c r="E26" s="77"/>
      <c r="F26" s="77"/>
      <c r="G26" s="77"/>
      <c r="H26" s="77"/>
      <c r="I26" s="77"/>
      <c r="J26" s="77"/>
      <c r="K26" s="77"/>
      <c r="L26" s="77"/>
      <c r="M26" s="127">
        <f>IF('Data Entry Page'!$E$57&lt;&gt;"",IF('Data Entry Page'!$L$21&lt;&gt;"",IF(OR(M19&lt;&gt;"",M21&lt;&gt;"",M24&lt;&gt;"",M25&lt;&gt;""),+M18-M19-M21-M24+M25,""),""),"")</f>
      </c>
    </row>
    <row r="27" spans="1:13" ht="16.5" thickBot="1" thickTop="1">
      <c r="A27" s="118" t="s">
        <v>1</v>
      </c>
      <c r="B27" s="128" t="s">
        <v>182</v>
      </c>
      <c r="C27" s="128"/>
      <c r="D27" s="116"/>
      <c r="E27" s="116"/>
      <c r="F27" s="116"/>
      <c r="G27" s="116"/>
      <c r="H27" s="77"/>
      <c r="I27" s="77"/>
      <c r="J27" s="77"/>
      <c r="K27" s="77"/>
      <c r="L27" s="77"/>
      <c r="M27" s="127">
        <f>IF('Data Entry Page'!$J$57&gt;0,IF('Data Entry Page'!$L$21&lt;&gt;'Data Entry Page'!$J$21,+'Form C'!$K$46,""),"")</f>
      </c>
    </row>
    <row r="28" spans="1:13" ht="15.75" thickTop="1">
      <c r="A28" s="118" t="s">
        <v>9</v>
      </c>
      <c r="B28" s="123" t="s">
        <v>277</v>
      </c>
      <c r="C28" s="123"/>
      <c r="D28" s="77"/>
      <c r="E28" s="77"/>
      <c r="F28" s="77"/>
      <c r="G28" s="77"/>
      <c r="H28" s="77"/>
      <c r="I28" s="77"/>
      <c r="J28" s="77"/>
      <c r="K28" s="129"/>
      <c r="L28" s="77"/>
      <c r="M28" s="77"/>
    </row>
    <row r="29" spans="1:13" ht="15.75" thickBot="1">
      <c r="A29" s="118"/>
      <c r="B29" s="347" t="s">
        <v>278</v>
      </c>
      <c r="C29" s="347"/>
      <c r="D29" s="347"/>
      <c r="E29" s="347"/>
      <c r="F29" s="347"/>
      <c r="G29" s="347"/>
      <c r="H29" s="347"/>
      <c r="I29" s="347"/>
      <c r="J29" s="347"/>
      <c r="K29" s="347"/>
      <c r="L29" s="347"/>
      <c r="M29" s="130">
        <f>IF(OR('Data Entry Page'!$E$36="No",'Data Entry Page'!$J$40&gt;0),'Form B'!M37,"")</f>
      </c>
    </row>
    <row r="30" spans="1:13" ht="15.75" thickTop="1">
      <c r="A30" s="131" t="s">
        <v>183</v>
      </c>
      <c r="B30" s="112"/>
      <c r="C30" s="112"/>
      <c r="D30" s="112"/>
      <c r="E30" s="112"/>
      <c r="F30" s="112"/>
      <c r="G30" s="112"/>
      <c r="H30" s="77"/>
      <c r="I30" s="112"/>
      <c r="J30" s="112"/>
      <c r="K30" s="132"/>
      <c r="L30" s="112"/>
      <c r="M30" s="112"/>
    </row>
    <row r="31" spans="1:14" ht="13.5" customHeight="1">
      <c r="A31" s="136" t="s">
        <v>11</v>
      </c>
      <c r="B31" s="136"/>
      <c r="C31" s="136"/>
      <c r="D31" s="328"/>
      <c r="E31" s="329"/>
      <c r="F31" s="137" t="s">
        <v>31</v>
      </c>
      <c r="G31" s="330">
        <f>+A4</f>
      </c>
      <c r="H31" s="330"/>
      <c r="I31" s="330"/>
      <c r="J31" s="330"/>
      <c r="K31" s="138" t="s">
        <v>112</v>
      </c>
      <c r="L31" s="135"/>
      <c r="M31" s="135"/>
      <c r="N31" s="135"/>
    </row>
    <row r="32" spans="1:14" ht="15">
      <c r="A32" s="341"/>
      <c r="B32" s="342"/>
      <c r="C32" s="136" t="s">
        <v>184</v>
      </c>
      <c r="D32" s="135"/>
      <c r="E32" s="135"/>
      <c r="F32" s="135"/>
      <c r="G32" s="136"/>
      <c r="H32" s="135"/>
      <c r="I32" s="136"/>
      <c r="J32" s="136"/>
      <c r="K32" s="139"/>
      <c r="L32" s="136"/>
      <c r="M32" s="136"/>
      <c r="N32" s="135"/>
    </row>
    <row r="33" spans="1:14" ht="15">
      <c r="A33" s="142" t="s">
        <v>185</v>
      </c>
      <c r="B33" s="135"/>
      <c r="C33" s="135"/>
      <c r="D33" s="135"/>
      <c r="E33" s="135"/>
      <c r="F33" s="135"/>
      <c r="G33" s="135"/>
      <c r="H33" s="135"/>
      <c r="I33" s="143"/>
      <c r="J33" s="143"/>
      <c r="K33" s="144"/>
      <c r="L33" s="143"/>
      <c r="M33" s="143"/>
      <c r="N33" s="135"/>
    </row>
    <row r="34" spans="1:14" ht="15">
      <c r="A34" s="335"/>
      <c r="B34" s="336"/>
      <c r="C34" s="135"/>
      <c r="D34" s="335"/>
      <c r="E34" s="336"/>
      <c r="F34" s="336"/>
      <c r="G34" s="135"/>
      <c r="H34" s="335"/>
      <c r="I34" s="336"/>
      <c r="J34" s="145"/>
      <c r="K34" s="146"/>
      <c r="L34" s="333"/>
      <c r="M34" s="343"/>
      <c r="N34" s="135"/>
    </row>
    <row r="35" spans="1:14" ht="15">
      <c r="A35" s="140" t="s">
        <v>29</v>
      </c>
      <c r="B35" s="135"/>
      <c r="C35" s="135"/>
      <c r="D35" s="135" t="s">
        <v>10</v>
      </c>
      <c r="E35" s="147"/>
      <c r="F35" s="135"/>
      <c r="G35" s="140"/>
      <c r="H35" s="135" t="s">
        <v>186</v>
      </c>
      <c r="I35" s="135"/>
      <c r="J35" s="140"/>
      <c r="K35" s="148"/>
      <c r="L35" s="148" t="s">
        <v>32</v>
      </c>
      <c r="M35" s="149"/>
      <c r="N35" s="135"/>
    </row>
    <row r="36" spans="1:14" s="6" customFormat="1" ht="15" hidden="1">
      <c r="A36" s="150" t="s">
        <v>61</v>
      </c>
      <c r="B36" s="138"/>
      <c r="C36" s="138"/>
      <c r="D36" s="138"/>
      <c r="E36" s="138"/>
      <c r="F36" s="138"/>
      <c r="G36" s="140"/>
      <c r="H36" s="135"/>
      <c r="I36" s="140"/>
      <c r="J36" s="140"/>
      <c r="K36" s="141"/>
      <c r="L36" s="140"/>
      <c r="M36" s="140"/>
      <c r="N36" s="140"/>
    </row>
    <row r="37" spans="1:14" s="6" customFormat="1" ht="15" hidden="1">
      <c r="A37" s="151" t="s">
        <v>62</v>
      </c>
      <c r="B37" s="140"/>
      <c r="C37" s="140"/>
      <c r="D37" s="140"/>
      <c r="E37" s="140"/>
      <c r="F37" s="140"/>
      <c r="G37" s="151" t="s">
        <v>63</v>
      </c>
      <c r="H37" s="142" t="s">
        <v>64</v>
      </c>
      <c r="I37" s="152" t="s">
        <v>65</v>
      </c>
      <c r="J37" s="140"/>
      <c r="K37" s="153" t="s">
        <v>66</v>
      </c>
      <c r="L37" s="140"/>
      <c r="M37" s="140"/>
      <c r="N37" s="140"/>
    </row>
    <row r="38" spans="1:14" ht="15" hidden="1">
      <c r="A38" s="348" t="s">
        <v>67</v>
      </c>
      <c r="B38" s="348"/>
      <c r="C38" s="348"/>
      <c r="D38" s="348"/>
      <c r="E38" s="348"/>
      <c r="F38" s="348"/>
      <c r="G38" s="348"/>
      <c r="H38" s="348"/>
      <c r="I38" s="348"/>
      <c r="J38" s="348"/>
      <c r="K38" s="348"/>
      <c r="L38" s="348"/>
      <c r="M38" s="348"/>
      <c r="N38" s="135"/>
    </row>
    <row r="39" spans="1:14" ht="15" hidden="1">
      <c r="A39" s="348"/>
      <c r="B39" s="348"/>
      <c r="C39" s="348"/>
      <c r="D39" s="348"/>
      <c r="E39" s="348"/>
      <c r="F39" s="348"/>
      <c r="G39" s="348"/>
      <c r="H39" s="348"/>
      <c r="I39" s="348"/>
      <c r="J39" s="348"/>
      <c r="K39" s="348"/>
      <c r="L39" s="348"/>
      <c r="M39" s="348"/>
      <c r="N39" s="135"/>
    </row>
    <row r="40" spans="1:14" ht="11.25" customHeight="1" hidden="1">
      <c r="A40" s="335"/>
      <c r="B40" s="336"/>
      <c r="C40" s="135"/>
      <c r="D40" s="335"/>
      <c r="E40" s="336"/>
      <c r="F40" s="336"/>
      <c r="G40" s="135"/>
      <c r="H40" s="335"/>
      <c r="I40" s="336"/>
      <c r="J40" s="145"/>
      <c r="K40" s="333"/>
      <c r="L40" s="334"/>
      <c r="M40" s="334"/>
      <c r="N40" s="135"/>
    </row>
    <row r="41" spans="1:14" ht="15" hidden="1">
      <c r="A41" s="140" t="s">
        <v>29</v>
      </c>
      <c r="B41" s="135"/>
      <c r="C41" s="135"/>
      <c r="D41" s="135" t="s">
        <v>82</v>
      </c>
      <c r="E41" s="147"/>
      <c r="F41" s="135"/>
      <c r="G41" s="140"/>
      <c r="H41" s="135" t="s">
        <v>83</v>
      </c>
      <c r="I41" s="135"/>
      <c r="J41" s="140"/>
      <c r="K41" s="148" t="s">
        <v>32</v>
      </c>
      <c r="L41" s="149"/>
      <c r="M41" s="149"/>
      <c r="N41" s="135"/>
    </row>
    <row r="42" spans="1:14" ht="15">
      <c r="A42" s="140"/>
      <c r="B42" s="135"/>
      <c r="C42" s="135"/>
      <c r="D42" s="135"/>
      <c r="E42" s="147"/>
      <c r="F42" s="135"/>
      <c r="G42" s="140"/>
      <c r="H42" s="135"/>
      <c r="I42" s="135"/>
      <c r="J42" s="140"/>
      <c r="K42" s="148"/>
      <c r="L42" s="149"/>
      <c r="M42" s="149"/>
      <c r="N42" s="135"/>
    </row>
    <row r="43" spans="1:14" s="73" customFormat="1" ht="26.25" customHeight="1">
      <c r="A43" s="344" t="s">
        <v>106</v>
      </c>
      <c r="B43" s="344"/>
      <c r="C43" s="344"/>
      <c r="D43" s="344"/>
      <c r="E43" s="344"/>
      <c r="F43" s="344"/>
      <c r="G43" s="344"/>
      <c r="H43" s="344"/>
      <c r="I43" s="344"/>
      <c r="J43" s="344"/>
      <c r="K43" s="344"/>
      <c r="L43" s="344"/>
      <c r="M43" s="344"/>
      <c r="N43" s="344"/>
    </row>
    <row r="44" spans="1:14" s="73" customFormat="1" ht="24" customHeight="1">
      <c r="A44" s="345" t="s">
        <v>268</v>
      </c>
      <c r="B44" s="345"/>
      <c r="C44" s="345"/>
      <c r="D44" s="345"/>
      <c r="E44" s="345"/>
      <c r="F44" s="345"/>
      <c r="G44" s="345"/>
      <c r="H44" s="345"/>
      <c r="I44" s="345"/>
      <c r="J44" s="345"/>
      <c r="K44" s="345"/>
      <c r="L44" s="345"/>
      <c r="M44" s="345"/>
      <c r="N44" s="345"/>
    </row>
    <row r="45" spans="1:14" s="73" customFormat="1" ht="47.25" customHeight="1">
      <c r="A45" s="345" t="s">
        <v>269</v>
      </c>
      <c r="B45" s="345"/>
      <c r="C45" s="345"/>
      <c r="D45" s="345"/>
      <c r="E45" s="345"/>
      <c r="F45" s="345"/>
      <c r="G45" s="345"/>
      <c r="H45" s="345"/>
      <c r="I45" s="345"/>
      <c r="J45" s="345"/>
      <c r="K45" s="345"/>
      <c r="L45" s="345"/>
      <c r="M45" s="345"/>
      <c r="N45" s="345"/>
    </row>
    <row r="46" spans="1:14" s="73" customFormat="1" ht="26.25" customHeight="1">
      <c r="A46" s="345" t="s">
        <v>107</v>
      </c>
      <c r="B46" s="345"/>
      <c r="C46" s="345"/>
      <c r="D46" s="345"/>
      <c r="E46" s="345"/>
      <c r="F46" s="345"/>
      <c r="G46" s="345"/>
      <c r="H46" s="345"/>
      <c r="I46" s="345"/>
      <c r="J46" s="345"/>
      <c r="K46" s="345"/>
      <c r="L46" s="345"/>
      <c r="M46" s="345"/>
      <c r="N46" s="345"/>
    </row>
    <row r="47" spans="1:13" s="73" customFormat="1" ht="15">
      <c r="A47" s="133"/>
      <c r="B47" s="134"/>
      <c r="C47" s="134"/>
      <c r="D47" s="134"/>
      <c r="E47" s="134"/>
      <c r="F47" s="134"/>
      <c r="G47" s="134"/>
      <c r="H47" s="134"/>
      <c r="I47" s="134"/>
      <c r="J47" s="134"/>
      <c r="K47" s="134"/>
      <c r="L47" s="134"/>
      <c r="M47" s="134"/>
    </row>
    <row r="48" spans="1:13" s="73" customFormat="1" ht="15">
      <c r="A48" s="134"/>
      <c r="B48" s="134"/>
      <c r="C48" s="134"/>
      <c r="D48" s="134"/>
      <c r="E48" s="134"/>
      <c r="F48" s="134"/>
      <c r="G48" s="134"/>
      <c r="H48" s="134"/>
      <c r="I48" s="134"/>
      <c r="J48" s="134"/>
      <c r="K48" s="134"/>
      <c r="L48" s="134"/>
      <c r="M48" s="134"/>
    </row>
    <row r="49" spans="1:13" s="73" customFormat="1" ht="15.75">
      <c r="A49" s="102"/>
      <c r="B49" s="102"/>
      <c r="C49" s="102"/>
      <c r="D49" s="102"/>
      <c r="E49" s="102"/>
      <c r="F49" s="102"/>
      <c r="G49" s="102"/>
      <c r="H49" s="102"/>
      <c r="I49" s="102"/>
      <c r="J49" s="102"/>
      <c r="K49" s="102"/>
      <c r="L49" s="102"/>
      <c r="M49" s="102"/>
    </row>
    <row r="50" spans="2:13" s="73" customFormat="1" ht="15.75">
      <c r="B50" s="101"/>
      <c r="C50" s="101"/>
      <c r="D50" s="101"/>
      <c r="E50" s="101"/>
      <c r="F50" s="101"/>
      <c r="G50" s="101"/>
      <c r="H50" s="101"/>
      <c r="I50" s="101"/>
      <c r="J50" s="101"/>
      <c r="K50" s="101"/>
      <c r="L50" s="101"/>
      <c r="M50" s="101"/>
    </row>
    <row r="51" spans="1:14" ht="15">
      <c r="A51" s="91"/>
      <c r="B51" s="7"/>
      <c r="C51" s="7"/>
      <c r="D51" s="7"/>
      <c r="E51" s="7"/>
      <c r="F51" s="7"/>
      <c r="G51" s="7"/>
      <c r="H51" s="7"/>
      <c r="I51" s="7"/>
      <c r="J51" s="7"/>
      <c r="K51" s="8"/>
      <c r="L51" s="7"/>
      <c r="M51" s="7"/>
      <c r="N51" s="7"/>
    </row>
    <row r="52" spans="1:13" ht="15">
      <c r="A52" s="81"/>
      <c r="B52" s="7"/>
      <c r="C52" s="7"/>
      <c r="D52" s="7"/>
      <c r="E52" s="7"/>
      <c r="F52" s="7"/>
      <c r="G52" s="7"/>
      <c r="H52" s="7"/>
      <c r="I52" s="7"/>
      <c r="J52" s="7"/>
      <c r="K52" s="8"/>
      <c r="L52" s="7"/>
      <c r="M52" s="7"/>
    </row>
    <row r="53" spans="1:13" ht="15">
      <c r="A53" s="81"/>
      <c r="B53" s="7"/>
      <c r="C53" s="7"/>
      <c r="D53" s="7"/>
      <c r="E53" s="7"/>
      <c r="F53" s="7"/>
      <c r="G53" s="7"/>
      <c r="H53" s="7"/>
      <c r="I53" s="7"/>
      <c r="J53" s="7"/>
      <c r="K53" s="8"/>
      <c r="L53" s="7"/>
      <c r="M53" s="7"/>
    </row>
    <row r="54" spans="1:13" ht="15">
      <c r="A54" s="81"/>
      <c r="B54" s="7"/>
      <c r="C54" s="7"/>
      <c r="D54" s="7"/>
      <c r="E54" s="7"/>
      <c r="F54" s="7"/>
      <c r="G54" s="7"/>
      <c r="H54" s="7"/>
      <c r="I54" s="7"/>
      <c r="J54" s="7"/>
      <c r="K54" s="8"/>
      <c r="L54" s="7"/>
      <c r="M54" s="7"/>
    </row>
    <row r="55" spans="1:13" ht="15">
      <c r="A55" s="81"/>
      <c r="B55" s="7"/>
      <c r="C55" s="7"/>
      <c r="D55" s="7"/>
      <c r="E55" s="7"/>
      <c r="F55" s="7"/>
      <c r="G55" s="7"/>
      <c r="H55" s="7"/>
      <c r="I55" s="7"/>
      <c r="J55" s="7"/>
      <c r="K55" s="8"/>
      <c r="L55" s="7"/>
      <c r="M55" s="7"/>
    </row>
    <row r="56" spans="1:13" ht="15">
      <c r="A56" s="81"/>
      <c r="B56" s="7"/>
      <c r="C56" s="7"/>
      <c r="D56" s="7"/>
      <c r="E56" s="7"/>
      <c r="F56" s="7"/>
      <c r="G56" s="7"/>
      <c r="H56" s="7"/>
      <c r="I56" s="7"/>
      <c r="J56" s="7"/>
      <c r="K56" s="8"/>
      <c r="L56" s="7"/>
      <c r="M56" s="7"/>
    </row>
    <row r="57" spans="1:13" ht="15">
      <c r="A57" s="81"/>
      <c r="B57" s="7"/>
      <c r="C57" s="7"/>
      <c r="D57" s="7"/>
      <c r="E57" s="7"/>
      <c r="F57" s="7"/>
      <c r="G57" s="7"/>
      <c r="H57" s="7"/>
      <c r="I57" s="7"/>
      <c r="J57" s="7"/>
      <c r="K57" s="8"/>
      <c r="L57" s="7"/>
      <c r="M57" s="7"/>
    </row>
    <row r="58" spans="1:13" ht="15">
      <c r="A58" s="81"/>
      <c r="B58" s="7"/>
      <c r="C58" s="7"/>
      <c r="D58" s="7"/>
      <c r="E58" s="7"/>
      <c r="F58" s="7"/>
      <c r="G58" s="7"/>
      <c r="H58" s="7"/>
      <c r="I58" s="7"/>
      <c r="J58" s="7"/>
      <c r="K58" s="8"/>
      <c r="L58" s="7"/>
      <c r="M58" s="7"/>
    </row>
    <row r="59" spans="1:13" ht="15">
      <c r="A59" s="81"/>
      <c r="B59" s="7"/>
      <c r="C59" s="7"/>
      <c r="D59" s="7"/>
      <c r="E59" s="7"/>
      <c r="F59" s="7"/>
      <c r="G59" s="7"/>
      <c r="H59" s="7"/>
      <c r="I59" s="7"/>
      <c r="J59" s="7"/>
      <c r="K59" s="8"/>
      <c r="L59" s="7"/>
      <c r="M59" s="7"/>
    </row>
    <row r="60" spans="1:13" ht="15">
      <c r="A60" s="81"/>
      <c r="B60" s="7"/>
      <c r="C60" s="7"/>
      <c r="D60" s="7"/>
      <c r="E60" s="7"/>
      <c r="F60" s="7"/>
      <c r="G60" s="7"/>
      <c r="H60" s="7"/>
      <c r="I60" s="7"/>
      <c r="J60" s="7"/>
      <c r="K60" s="8"/>
      <c r="L60" s="7"/>
      <c r="M60" s="7"/>
    </row>
    <row r="61" spans="1:13" ht="15">
      <c r="A61" s="81"/>
      <c r="B61" s="7"/>
      <c r="C61" s="7"/>
      <c r="D61" s="7"/>
      <c r="E61" s="7"/>
      <c r="F61" s="7"/>
      <c r="G61" s="7"/>
      <c r="H61" s="7"/>
      <c r="I61" s="7"/>
      <c r="J61" s="7"/>
      <c r="K61" s="8"/>
      <c r="L61" s="7"/>
      <c r="M61" s="7"/>
    </row>
    <row r="62" spans="1:13" ht="15">
      <c r="A62" s="81"/>
      <c r="B62" s="7"/>
      <c r="C62" s="7"/>
      <c r="D62" s="7"/>
      <c r="E62" s="7"/>
      <c r="F62" s="7"/>
      <c r="G62" s="7"/>
      <c r="H62" s="7"/>
      <c r="I62" s="7"/>
      <c r="J62" s="7"/>
      <c r="K62" s="8"/>
      <c r="L62" s="7"/>
      <c r="M62" s="7"/>
    </row>
    <row r="63" spans="1:13" ht="15">
      <c r="A63" s="81"/>
      <c r="B63" s="7"/>
      <c r="C63" s="7"/>
      <c r="D63" s="7"/>
      <c r="E63" s="7"/>
      <c r="F63" s="7"/>
      <c r="G63" s="7"/>
      <c r="H63" s="7"/>
      <c r="I63" s="7"/>
      <c r="J63" s="7"/>
      <c r="K63" s="8"/>
      <c r="L63" s="7"/>
      <c r="M63" s="7"/>
    </row>
    <row r="64" spans="1:13" ht="15">
      <c r="A64" s="81"/>
      <c r="B64" s="7"/>
      <c r="C64" s="7"/>
      <c r="D64" s="7"/>
      <c r="E64" s="7"/>
      <c r="F64" s="7"/>
      <c r="G64" s="7"/>
      <c r="H64" s="7"/>
      <c r="I64" s="7"/>
      <c r="J64" s="7"/>
      <c r="K64" s="8"/>
      <c r="L64" s="7"/>
      <c r="M64" s="7"/>
    </row>
    <row r="65" spans="1:13" ht="15">
      <c r="A65" s="81"/>
      <c r="B65" s="7"/>
      <c r="C65" s="7"/>
      <c r="D65" s="7"/>
      <c r="E65" s="7"/>
      <c r="F65" s="7"/>
      <c r="G65" s="7"/>
      <c r="H65" s="7"/>
      <c r="I65" s="7"/>
      <c r="J65" s="7"/>
      <c r="K65" s="8"/>
      <c r="L65" s="7"/>
      <c r="M65" s="7"/>
    </row>
    <row r="66" spans="1:13" ht="15">
      <c r="A66" s="81"/>
      <c r="B66" s="7"/>
      <c r="C66" s="7"/>
      <c r="D66" s="7"/>
      <c r="E66" s="7"/>
      <c r="F66" s="7"/>
      <c r="G66" s="7"/>
      <c r="H66" s="7"/>
      <c r="I66" s="7"/>
      <c r="J66" s="7"/>
      <c r="K66" s="8"/>
      <c r="L66" s="7"/>
      <c r="M66" s="7"/>
    </row>
    <row r="67" spans="1:13" ht="15">
      <c r="A67" s="81"/>
      <c r="B67" s="7"/>
      <c r="C67" s="7"/>
      <c r="D67" s="7"/>
      <c r="E67" s="7"/>
      <c r="F67" s="7"/>
      <c r="G67" s="7"/>
      <c r="H67" s="7"/>
      <c r="I67" s="7"/>
      <c r="J67" s="7"/>
      <c r="K67" s="8"/>
      <c r="L67" s="7"/>
      <c r="M67" s="7"/>
    </row>
    <row r="68" spans="1:13" ht="15">
      <c r="A68" s="81"/>
      <c r="B68" s="7"/>
      <c r="C68" s="7"/>
      <c r="D68" s="7"/>
      <c r="E68" s="7"/>
      <c r="F68" s="7"/>
      <c r="G68" s="7"/>
      <c r="H68" s="7"/>
      <c r="I68" s="7"/>
      <c r="J68" s="7"/>
      <c r="K68" s="8"/>
      <c r="L68" s="7"/>
      <c r="M68" s="7"/>
    </row>
    <row r="69" spans="1:13" ht="15">
      <c r="A69" s="81"/>
      <c r="B69" s="7"/>
      <c r="C69" s="7"/>
      <c r="D69" s="7"/>
      <c r="E69" s="7"/>
      <c r="F69" s="7"/>
      <c r="G69" s="7"/>
      <c r="H69" s="7"/>
      <c r="I69" s="7"/>
      <c r="J69" s="7"/>
      <c r="K69" s="8"/>
      <c r="L69" s="7"/>
      <c r="M69" s="7"/>
    </row>
    <row r="70" spans="1:13" ht="15">
      <c r="A70" s="81"/>
      <c r="B70" s="7"/>
      <c r="C70" s="7"/>
      <c r="D70" s="7"/>
      <c r="E70" s="7"/>
      <c r="F70" s="7"/>
      <c r="G70" s="7"/>
      <c r="H70" s="7"/>
      <c r="I70" s="7"/>
      <c r="J70" s="7"/>
      <c r="K70" s="8"/>
      <c r="L70" s="7"/>
      <c r="M70" s="7"/>
    </row>
    <row r="71" spans="1:13" ht="15">
      <c r="A71" s="81"/>
      <c r="B71" s="7"/>
      <c r="C71" s="7"/>
      <c r="D71" s="7"/>
      <c r="E71" s="7"/>
      <c r="F71" s="7"/>
      <c r="G71" s="7"/>
      <c r="H71" s="7"/>
      <c r="I71" s="7"/>
      <c r="J71" s="7"/>
      <c r="K71" s="8"/>
      <c r="L71" s="7"/>
      <c r="M71" s="7"/>
    </row>
    <row r="72" spans="1:13" ht="15">
      <c r="A72" s="81"/>
      <c r="B72" s="7"/>
      <c r="C72" s="7"/>
      <c r="D72" s="7"/>
      <c r="E72" s="7"/>
      <c r="F72" s="7"/>
      <c r="G72" s="7"/>
      <c r="H72" s="7"/>
      <c r="I72" s="7"/>
      <c r="J72" s="7"/>
      <c r="K72" s="8"/>
      <c r="L72" s="7"/>
      <c r="M72" s="7"/>
    </row>
    <row r="73" spans="1:13" ht="15">
      <c r="A73" s="81"/>
      <c r="B73" s="7"/>
      <c r="C73" s="7"/>
      <c r="D73" s="7"/>
      <c r="E73" s="7"/>
      <c r="F73" s="7"/>
      <c r="G73" s="7"/>
      <c r="H73" s="7"/>
      <c r="I73" s="7"/>
      <c r="J73" s="7"/>
      <c r="K73" s="8"/>
      <c r="L73" s="7"/>
      <c r="M73" s="7"/>
    </row>
    <row r="74" spans="1:13" ht="15">
      <c r="A74" s="81"/>
      <c r="B74" s="7"/>
      <c r="C74" s="7"/>
      <c r="D74" s="7"/>
      <c r="E74" s="7"/>
      <c r="F74" s="7"/>
      <c r="G74" s="7"/>
      <c r="H74" s="7"/>
      <c r="I74" s="7"/>
      <c r="J74" s="7"/>
      <c r="K74" s="8"/>
      <c r="L74" s="7"/>
      <c r="M74" s="7"/>
    </row>
    <row r="75" spans="1:13" ht="15">
      <c r="A75" s="81"/>
      <c r="B75" s="7"/>
      <c r="C75" s="7"/>
      <c r="D75" s="7"/>
      <c r="E75" s="7"/>
      <c r="F75" s="7"/>
      <c r="G75" s="7"/>
      <c r="H75" s="7"/>
      <c r="I75" s="7"/>
      <c r="J75" s="7"/>
      <c r="K75" s="8"/>
      <c r="L75" s="7"/>
      <c r="M75" s="7"/>
    </row>
    <row r="76" spans="1:13" ht="15">
      <c r="A76" s="81"/>
      <c r="B76" s="7"/>
      <c r="C76" s="7"/>
      <c r="D76" s="7"/>
      <c r="E76" s="7"/>
      <c r="F76" s="7"/>
      <c r="G76" s="7"/>
      <c r="H76" s="7"/>
      <c r="I76" s="7"/>
      <c r="J76" s="7"/>
      <c r="K76" s="8"/>
      <c r="L76" s="7"/>
      <c r="M76" s="7"/>
    </row>
    <row r="77" spans="1:13" ht="15">
      <c r="A77" s="81"/>
      <c r="B77" s="7"/>
      <c r="C77" s="7"/>
      <c r="D77" s="7"/>
      <c r="E77" s="7"/>
      <c r="F77" s="7"/>
      <c r="G77" s="7"/>
      <c r="H77" s="7"/>
      <c r="I77" s="7"/>
      <c r="J77" s="7"/>
      <c r="K77" s="8"/>
      <c r="L77" s="7"/>
      <c r="M77" s="7"/>
    </row>
    <row r="78" spans="1:13" ht="15">
      <c r="A78" s="81"/>
      <c r="B78" s="7"/>
      <c r="C78" s="7"/>
      <c r="D78" s="7"/>
      <c r="E78" s="7"/>
      <c r="F78" s="7"/>
      <c r="G78" s="7"/>
      <c r="H78" s="7"/>
      <c r="I78" s="7"/>
      <c r="J78" s="7"/>
      <c r="K78" s="8"/>
      <c r="L78" s="7"/>
      <c r="M78" s="7"/>
    </row>
    <row r="79" spans="1:13" ht="15">
      <c r="A79" s="81"/>
      <c r="B79" s="7"/>
      <c r="C79" s="7"/>
      <c r="D79" s="7"/>
      <c r="E79" s="7"/>
      <c r="F79" s="7"/>
      <c r="G79" s="7"/>
      <c r="H79" s="7"/>
      <c r="I79" s="7"/>
      <c r="J79" s="7"/>
      <c r="K79" s="8"/>
      <c r="L79" s="7"/>
      <c r="M79" s="7"/>
    </row>
    <row r="80" spans="1:13" ht="15">
      <c r="A80" s="81"/>
      <c r="B80" s="7"/>
      <c r="C80" s="7"/>
      <c r="D80" s="7"/>
      <c r="E80" s="7"/>
      <c r="F80" s="7"/>
      <c r="G80" s="7"/>
      <c r="H80" s="7"/>
      <c r="I80" s="7"/>
      <c r="J80" s="7"/>
      <c r="K80" s="8"/>
      <c r="L80" s="7"/>
      <c r="M80" s="7"/>
    </row>
    <row r="81" spans="1:13" ht="15">
      <c r="A81" s="81"/>
      <c r="B81" s="7"/>
      <c r="C81" s="7"/>
      <c r="D81" s="7"/>
      <c r="E81" s="7"/>
      <c r="F81" s="7"/>
      <c r="G81" s="7"/>
      <c r="H81" s="7"/>
      <c r="I81" s="7"/>
      <c r="J81" s="7"/>
      <c r="K81" s="8"/>
      <c r="L81" s="7"/>
      <c r="M81" s="7"/>
    </row>
    <row r="82" spans="1:13" ht="15">
      <c r="A82" s="81"/>
      <c r="B82" s="7"/>
      <c r="C82" s="7"/>
      <c r="D82" s="7"/>
      <c r="E82" s="7"/>
      <c r="F82" s="7"/>
      <c r="G82" s="7"/>
      <c r="H82" s="7"/>
      <c r="I82" s="7"/>
      <c r="J82" s="7"/>
      <c r="K82" s="8"/>
      <c r="L82" s="7"/>
      <c r="M82" s="7"/>
    </row>
    <row r="83" spans="1:13" ht="15">
      <c r="A83" s="81"/>
      <c r="B83" s="7"/>
      <c r="C83" s="7"/>
      <c r="D83" s="7"/>
      <c r="E83" s="7"/>
      <c r="F83" s="7"/>
      <c r="G83" s="7"/>
      <c r="H83" s="7"/>
      <c r="I83" s="7"/>
      <c r="J83" s="7"/>
      <c r="K83" s="8"/>
      <c r="L83" s="7"/>
      <c r="M83" s="7"/>
    </row>
    <row r="84" spans="1:13" ht="15">
      <c r="A84" s="81"/>
      <c r="B84" s="7"/>
      <c r="C84" s="7"/>
      <c r="D84" s="7"/>
      <c r="E84" s="7"/>
      <c r="F84" s="7"/>
      <c r="G84" s="7"/>
      <c r="H84" s="7"/>
      <c r="I84" s="7"/>
      <c r="J84" s="7"/>
      <c r="K84" s="8"/>
      <c r="L84" s="7"/>
      <c r="M84" s="7"/>
    </row>
    <row r="85" spans="1:13" ht="15">
      <c r="A85" s="81"/>
      <c r="B85" s="7"/>
      <c r="C85" s="7"/>
      <c r="D85" s="7"/>
      <c r="E85" s="7"/>
      <c r="F85" s="7"/>
      <c r="G85" s="7"/>
      <c r="H85" s="7"/>
      <c r="I85" s="7"/>
      <c r="J85" s="7"/>
      <c r="K85" s="8"/>
      <c r="L85" s="7"/>
      <c r="M85" s="7"/>
    </row>
    <row r="86" spans="1:13" ht="15">
      <c r="A86" s="81"/>
      <c r="B86" s="7"/>
      <c r="C86" s="7"/>
      <c r="D86" s="7"/>
      <c r="E86" s="7"/>
      <c r="F86" s="7"/>
      <c r="G86" s="7"/>
      <c r="H86" s="7"/>
      <c r="I86" s="7"/>
      <c r="J86" s="7"/>
      <c r="K86" s="8"/>
      <c r="L86" s="7"/>
      <c r="M86" s="7"/>
    </row>
    <row r="87" spans="1:13" ht="15">
      <c r="A87" s="81"/>
      <c r="B87" s="7"/>
      <c r="C87" s="7"/>
      <c r="D87" s="7"/>
      <c r="E87" s="7"/>
      <c r="F87" s="7"/>
      <c r="G87" s="7"/>
      <c r="H87" s="7"/>
      <c r="I87" s="7"/>
      <c r="J87" s="7"/>
      <c r="K87" s="8"/>
      <c r="L87" s="7"/>
      <c r="M87" s="7"/>
    </row>
    <row r="88" spans="1:13" ht="15">
      <c r="A88" s="81"/>
      <c r="B88" s="7"/>
      <c r="C88" s="7"/>
      <c r="D88" s="7"/>
      <c r="E88" s="7"/>
      <c r="F88" s="7"/>
      <c r="G88" s="7"/>
      <c r="H88" s="7"/>
      <c r="I88" s="7"/>
      <c r="J88" s="7"/>
      <c r="K88" s="8"/>
      <c r="L88" s="7"/>
      <c r="M88" s="7"/>
    </row>
    <row r="89" spans="1:13" ht="15">
      <c r="A89" s="81"/>
      <c r="B89" s="7"/>
      <c r="C89" s="7"/>
      <c r="D89" s="7"/>
      <c r="E89" s="7"/>
      <c r="F89" s="7"/>
      <c r="G89" s="7"/>
      <c r="H89" s="7"/>
      <c r="I89" s="7"/>
      <c r="J89" s="7"/>
      <c r="K89" s="8"/>
      <c r="L89" s="7"/>
      <c r="M89" s="7"/>
    </row>
    <row r="90" spans="1:13" ht="15">
      <c r="A90" s="81"/>
      <c r="B90" s="7"/>
      <c r="C90" s="7"/>
      <c r="D90" s="7"/>
      <c r="E90" s="7"/>
      <c r="F90" s="7"/>
      <c r="G90" s="7"/>
      <c r="H90" s="7"/>
      <c r="I90" s="7"/>
      <c r="J90" s="7"/>
      <c r="K90" s="8"/>
      <c r="L90" s="7"/>
      <c r="M90" s="7"/>
    </row>
    <row r="91" spans="1:13" ht="15">
      <c r="A91" s="81"/>
      <c r="B91" s="7"/>
      <c r="C91" s="7"/>
      <c r="D91" s="7"/>
      <c r="E91" s="7"/>
      <c r="F91" s="7"/>
      <c r="G91" s="7"/>
      <c r="H91" s="7"/>
      <c r="I91" s="7"/>
      <c r="J91" s="7"/>
      <c r="K91" s="8"/>
      <c r="L91" s="7"/>
      <c r="M91" s="7"/>
    </row>
    <row r="92" spans="1:13" ht="15">
      <c r="A92" s="81"/>
      <c r="B92" s="7"/>
      <c r="C92" s="7"/>
      <c r="D92" s="7"/>
      <c r="E92" s="7"/>
      <c r="F92" s="7"/>
      <c r="G92" s="7"/>
      <c r="H92" s="7"/>
      <c r="I92" s="7"/>
      <c r="J92" s="7"/>
      <c r="K92" s="8"/>
      <c r="L92" s="7"/>
      <c r="M92" s="7"/>
    </row>
    <row r="93" spans="1:13" ht="15">
      <c r="A93" s="81"/>
      <c r="B93" s="7"/>
      <c r="C93" s="7"/>
      <c r="D93" s="7"/>
      <c r="E93" s="7"/>
      <c r="F93" s="7"/>
      <c r="G93" s="7"/>
      <c r="H93" s="7"/>
      <c r="I93" s="7"/>
      <c r="J93" s="7"/>
      <c r="K93" s="8"/>
      <c r="L93" s="7"/>
      <c r="M93" s="7"/>
    </row>
    <row r="99" spans="1:13" ht="15">
      <c r="A99" s="9"/>
      <c r="B99" s="90"/>
      <c r="C99" s="53"/>
      <c r="D99" s="53"/>
      <c r="E99" s="53"/>
      <c r="F99" s="53"/>
      <c r="G99" s="53"/>
      <c r="L99" s="88"/>
      <c r="M99" s="89"/>
    </row>
    <row r="169" spans="1:11" ht="15">
      <c r="A169" s="76"/>
      <c r="B169" s="74"/>
      <c r="C169" s="74"/>
      <c r="D169" s="74"/>
      <c r="E169" s="74"/>
      <c r="F169" s="74"/>
      <c r="G169" s="74"/>
      <c r="H169" s="74"/>
      <c r="I169" s="74"/>
      <c r="J169" s="74"/>
      <c r="K169" s="74"/>
    </row>
    <row r="170" spans="1:11" ht="15">
      <c r="A170" s="64"/>
      <c r="B170" s="54"/>
      <c r="C170" s="54"/>
      <c r="D170" s="54"/>
      <c r="E170" s="54"/>
      <c r="F170" s="54"/>
      <c r="G170" s="54"/>
      <c r="H170" s="54"/>
      <c r="I170" s="54"/>
      <c r="J170" s="54"/>
      <c r="K170" s="54"/>
    </row>
  </sheetData>
  <sheetProtection password="E008" sheet="1"/>
  <mergeCells count="28">
    <mergeCell ref="A43:N43"/>
    <mergeCell ref="A44:N44"/>
    <mergeCell ref="A45:N45"/>
    <mergeCell ref="A46:N46"/>
    <mergeCell ref="A6:N6"/>
    <mergeCell ref="B29:L29"/>
    <mergeCell ref="B14:L14"/>
    <mergeCell ref="A38:M39"/>
    <mergeCell ref="B11:I12"/>
    <mergeCell ref="A40:B40"/>
    <mergeCell ref="K40:M40"/>
    <mergeCell ref="D40:F40"/>
    <mergeCell ref="B19:K19"/>
    <mergeCell ref="A34:B34"/>
    <mergeCell ref="B20:K21"/>
    <mergeCell ref="A32:B32"/>
    <mergeCell ref="H34:I34"/>
    <mergeCell ref="D34:F34"/>
    <mergeCell ref="H40:I40"/>
    <mergeCell ref="L34:M34"/>
    <mergeCell ref="B23:L23"/>
    <mergeCell ref="B24:L24"/>
    <mergeCell ref="I4:K4"/>
    <mergeCell ref="D31:E31"/>
    <mergeCell ref="G31:J31"/>
    <mergeCell ref="A4:D4"/>
    <mergeCell ref="F4:G4"/>
    <mergeCell ref="B8:J10"/>
  </mergeCells>
  <printOptions/>
  <pageMargins left="0" right="0" top="0.25" bottom="0" header="0.25" footer="0.02"/>
  <pageSetup cellComments="asDisplayed" firstPageNumber="1" useFirstPageNumber="1" orientation="portrait" scale="90" r:id="rId3"/>
  <headerFooter>
    <oddFooter>&amp;L&amp;"Times New Roman,Bold"&amp;10(Form Revised 4-2021)&amp;C&amp;"Times New Roman,Bold"&amp;10Summary Page</oddFooter>
  </headerFooter>
  <legacyDrawing r:id="rId2"/>
</worksheet>
</file>

<file path=xl/worksheets/sheet3.xml><?xml version="1.0" encoding="utf-8"?>
<worksheet xmlns="http://schemas.openxmlformats.org/spreadsheetml/2006/main" xmlns:r="http://schemas.openxmlformats.org/officeDocument/2006/relationships">
  <dimension ref="A1:R70"/>
  <sheetViews>
    <sheetView showGridLines="0" zoomScalePageLayoutView="0" workbookViewId="0" topLeftCell="A7">
      <selection activeCell="N42" sqref="N42"/>
    </sheetView>
  </sheetViews>
  <sheetFormatPr defaultColWidth="9.00390625" defaultRowHeight="15.75"/>
  <cols>
    <col min="1" max="1" width="2.875" style="97" customWidth="1"/>
    <col min="2" max="2" width="5.875" style="97" customWidth="1"/>
    <col min="3" max="3" width="2.625" style="125" customWidth="1"/>
    <col min="4" max="4" width="16.625" style="125" customWidth="1"/>
    <col min="5" max="6" width="5.625" style="125" customWidth="1"/>
    <col min="7" max="7" width="2.625" style="161" customWidth="1"/>
    <col min="8" max="8" width="16.625" style="188" customWidth="1"/>
    <col min="9" max="9" width="4.625" style="125" customWidth="1"/>
    <col min="10" max="10" width="6.625" style="125" customWidth="1"/>
    <col min="11" max="11" width="1.625" style="125" customWidth="1"/>
    <col min="12" max="12" width="5.625" style="125" customWidth="1"/>
    <col min="13" max="13" width="2.125" style="125" customWidth="1"/>
    <col min="14" max="14" width="16.625" style="125" customWidth="1"/>
    <col min="15" max="15" width="1.37890625" style="125" customWidth="1"/>
    <col min="16" max="16" width="9.00390625" style="125" customWidth="1"/>
    <col min="17" max="17" width="1.625" style="125" customWidth="1"/>
    <col min="18" max="18" width="0.74609375" style="125" customWidth="1"/>
    <col min="19" max="16384" width="9.00390625" style="125" customWidth="1"/>
  </cols>
  <sheetData>
    <row r="1" spans="1:16" ht="12.75">
      <c r="A1" s="65" t="s">
        <v>91</v>
      </c>
      <c r="B1" s="158"/>
      <c r="C1" s="58"/>
      <c r="D1" s="58"/>
      <c r="E1" s="58"/>
      <c r="F1" s="58"/>
      <c r="G1" s="159"/>
      <c r="H1" s="160"/>
      <c r="I1" s="58"/>
      <c r="J1" s="58"/>
      <c r="K1" s="58"/>
      <c r="L1" s="72"/>
      <c r="N1" s="154" t="s">
        <v>68</v>
      </c>
      <c r="P1" s="71">
        <f ca="1">TODAY()</f>
        <v>45370</v>
      </c>
    </row>
    <row r="2" spans="1:16" ht="12.75">
      <c r="A2" s="155" t="s">
        <v>187</v>
      </c>
      <c r="B2" s="158"/>
      <c r="C2" s="58"/>
      <c r="D2" s="58"/>
      <c r="E2" s="58"/>
      <c r="F2" s="58"/>
      <c r="G2" s="159"/>
      <c r="H2" s="160"/>
      <c r="I2" s="58"/>
      <c r="J2" s="58"/>
      <c r="K2" s="58"/>
      <c r="L2" s="72"/>
      <c r="N2" s="154"/>
      <c r="P2" s="100">
        <f>-'Data Entry Page'!L7</f>
        <v>-2024</v>
      </c>
    </row>
    <row r="3" spans="1:16" ht="12.75">
      <c r="A3" s="155" t="s">
        <v>108</v>
      </c>
      <c r="B3" s="158"/>
      <c r="C3" s="58"/>
      <c r="D3" s="58"/>
      <c r="E3" s="58"/>
      <c r="F3" s="58"/>
      <c r="G3" s="159"/>
      <c r="H3" s="160"/>
      <c r="I3" s="58"/>
      <c r="J3" s="58"/>
      <c r="K3" s="58"/>
      <c r="L3" s="72"/>
      <c r="N3" s="154"/>
      <c r="P3" s="100"/>
    </row>
    <row r="4" spans="1:15" ht="12.75">
      <c r="A4" s="326">
        <f>IF(+'Data Entry Page'!E5&lt;&gt;"",+'Data Entry Page'!E5,"")</f>
      </c>
      <c r="B4" s="327"/>
      <c r="C4" s="327"/>
      <c r="D4" s="327"/>
      <c r="E4" s="327"/>
      <c r="H4" s="331">
        <f>IF(+'Data Entry Page'!E$6&lt;&gt;"",+'Data Entry Page'!E$6,"")</f>
      </c>
      <c r="I4" s="350"/>
      <c r="N4" s="351">
        <f>IF(+'Data Entry Page'!E8&lt;&gt;"",+'Data Entry Page'!E8,"")</f>
      </c>
      <c r="O4" s="352"/>
    </row>
    <row r="5" spans="1:16" ht="12.75">
      <c r="A5" s="162" t="s">
        <v>164</v>
      </c>
      <c r="B5" s="162"/>
      <c r="C5" s="163"/>
      <c r="D5" s="163"/>
      <c r="E5" s="163"/>
      <c r="F5" s="164"/>
      <c r="G5" s="165"/>
      <c r="H5" s="163" t="s">
        <v>166</v>
      </c>
      <c r="I5" s="163"/>
      <c r="J5" s="164"/>
      <c r="K5" s="164"/>
      <c r="L5" s="164"/>
      <c r="M5" s="164"/>
      <c r="N5" s="163" t="s">
        <v>167</v>
      </c>
      <c r="O5" s="164"/>
      <c r="P5" s="164"/>
    </row>
    <row r="6" spans="1:16" ht="6" customHeight="1">
      <c r="A6" s="162"/>
      <c r="B6" s="162"/>
      <c r="C6" s="163"/>
      <c r="D6" s="163"/>
      <c r="E6" s="163"/>
      <c r="F6" s="164"/>
      <c r="G6" s="165"/>
      <c r="H6" s="163"/>
      <c r="I6" s="163"/>
      <c r="J6" s="164"/>
      <c r="K6" s="164"/>
      <c r="L6" s="164"/>
      <c r="M6" s="164"/>
      <c r="N6" s="163"/>
      <c r="O6" s="164"/>
      <c r="P6" s="164"/>
    </row>
    <row r="7" spans="1:16" ht="13.5" thickBot="1">
      <c r="A7" s="157" t="s">
        <v>188</v>
      </c>
      <c r="B7" s="166"/>
      <c r="C7" s="167"/>
      <c r="D7" s="167"/>
      <c r="E7" s="167"/>
      <c r="F7" s="168"/>
      <c r="G7" s="169"/>
      <c r="H7" s="167"/>
      <c r="I7" s="167"/>
      <c r="J7" s="168"/>
      <c r="K7" s="168"/>
      <c r="L7" s="168"/>
      <c r="M7" s="168"/>
      <c r="N7" s="167"/>
      <c r="O7" s="168"/>
      <c r="P7" s="168"/>
    </row>
    <row r="8" spans="1:16" ht="13.5" thickTop="1">
      <c r="A8" s="170"/>
      <c r="B8" s="170"/>
      <c r="C8" s="164"/>
      <c r="D8" s="164"/>
      <c r="E8" s="164"/>
      <c r="F8" s="164"/>
      <c r="G8" s="165"/>
      <c r="H8" s="171"/>
      <c r="I8" s="164"/>
      <c r="J8" s="164"/>
      <c r="K8" s="164"/>
      <c r="L8" s="164"/>
      <c r="M8" s="164"/>
      <c r="N8" s="164"/>
      <c r="O8" s="164"/>
      <c r="P8" s="164"/>
    </row>
    <row r="9" spans="1:10" ht="12.75">
      <c r="A9" s="172" t="s">
        <v>12</v>
      </c>
      <c r="B9" s="303">
        <f>-'Data Entry Page'!$L7</f>
        <v>-2024</v>
      </c>
      <c r="C9" s="173" t="s">
        <v>189</v>
      </c>
      <c r="E9" s="93"/>
      <c r="F9" s="93"/>
      <c r="H9" s="174"/>
      <c r="I9" s="93"/>
      <c r="J9" s="93"/>
    </row>
    <row r="10" spans="1:12" ht="12.75">
      <c r="A10" s="172"/>
      <c r="B10" s="93" t="s">
        <v>190</v>
      </c>
      <c r="D10" s="93"/>
      <c r="E10" s="93"/>
      <c r="F10" s="93"/>
      <c r="H10" s="174"/>
      <c r="I10" s="93"/>
      <c r="J10" s="93"/>
      <c r="L10" s="92"/>
    </row>
    <row r="11" spans="3:14" ht="12.75">
      <c r="C11" s="175" t="s">
        <v>33</v>
      </c>
      <c r="D11" s="176">
        <f>IF('Data Entry Page'!E26+'Data Entry Page'!G26&gt;0,IF('Data Entry Page'!E26&gt;0,'Data Entry Page'!E26,0),"")</f>
      </c>
      <c r="E11" s="161" t="s">
        <v>35</v>
      </c>
      <c r="F11" s="93"/>
      <c r="G11" s="93" t="s">
        <v>34</v>
      </c>
      <c r="H11" s="176">
        <f>IF('Data Entry Page'!E26+'Data Entry Page'!G26&gt;0,IF('Data Entry Page'!G26&gt;0,'Data Entry Page'!G26,0),"")</f>
      </c>
      <c r="I11" s="177"/>
      <c r="J11" s="178" t="s">
        <v>36</v>
      </c>
      <c r="K11" s="177"/>
      <c r="N11" s="179">
        <f>IF(+'Data Entry Page'!$E$26+'Data Entry Page'!$G$26&gt;0,+$D$11+$H$11,"")</f>
      </c>
    </row>
    <row r="12" spans="3:14" ht="12.75">
      <c r="C12" s="93"/>
      <c r="D12" s="161" t="s">
        <v>37</v>
      </c>
      <c r="E12" s="93"/>
      <c r="F12" s="93"/>
      <c r="H12" s="180" t="s">
        <v>38</v>
      </c>
      <c r="I12" s="177"/>
      <c r="J12" s="177"/>
      <c r="K12" s="177"/>
      <c r="N12" s="180" t="s">
        <v>39</v>
      </c>
    </row>
    <row r="13" spans="1:12" ht="12.75">
      <c r="A13" s="172" t="s">
        <v>13</v>
      </c>
      <c r="B13" s="58" t="s">
        <v>191</v>
      </c>
      <c r="H13" s="177"/>
      <c r="I13" s="177"/>
      <c r="J13" s="177"/>
      <c r="K13" s="177"/>
      <c r="L13" s="177"/>
    </row>
    <row r="14" spans="2:12" ht="12.75">
      <c r="B14" s="93" t="s">
        <v>192</v>
      </c>
      <c r="D14" s="93"/>
      <c r="E14" s="93"/>
      <c r="F14" s="93"/>
      <c r="G14" s="93"/>
      <c r="H14" s="177"/>
      <c r="I14" s="177"/>
      <c r="J14" s="177"/>
      <c r="K14" s="177"/>
      <c r="L14" s="177"/>
    </row>
    <row r="15" spans="3:14" ht="12.75">
      <c r="C15" s="175" t="s">
        <v>33</v>
      </c>
      <c r="D15" s="176">
        <f>IF(OR('Data Entry Page'!E27&lt;&gt;"",N11&lt;&gt;""),IF('Data Entry Page'!E27&gt;0,'Data Entry Page'!E27,0),"")</f>
      </c>
      <c r="E15" s="161" t="s">
        <v>35</v>
      </c>
      <c r="F15" s="93"/>
      <c r="G15" s="93" t="s">
        <v>34</v>
      </c>
      <c r="H15" s="176">
        <f>IF(OR(H11&lt;&gt;"",H25&lt;&gt;""),IF(+H11-H19-H25+H28+H32&lt;0,0,+H11-H19-H25+H28+H32),"")</f>
      </c>
      <c r="I15" s="177"/>
      <c r="J15" s="178" t="s">
        <v>36</v>
      </c>
      <c r="K15" s="177"/>
      <c r="N15" s="179">
        <f>IF(OR($D$15&lt;&gt;"",$H$15&lt;&gt;""),+$D$15+$H$15,"")</f>
      </c>
    </row>
    <row r="16" spans="3:14" ht="12.75">
      <c r="C16" s="93"/>
      <c r="D16" s="161" t="s">
        <v>37</v>
      </c>
      <c r="E16" s="93"/>
      <c r="F16" s="93"/>
      <c r="H16" s="180" t="s">
        <v>56</v>
      </c>
      <c r="I16" s="177"/>
      <c r="J16" s="177"/>
      <c r="K16" s="177"/>
      <c r="N16" s="180" t="s">
        <v>39</v>
      </c>
    </row>
    <row r="17" spans="3:12" ht="12.75">
      <c r="C17" s="93"/>
      <c r="D17" s="161"/>
      <c r="E17" s="93"/>
      <c r="F17" s="93"/>
      <c r="G17" s="59" t="s">
        <v>193</v>
      </c>
      <c r="H17" s="181"/>
      <c r="I17" s="181"/>
      <c r="J17" s="177"/>
      <c r="K17" s="177"/>
      <c r="L17" s="180"/>
    </row>
    <row r="18" spans="1:12" ht="12.75">
      <c r="A18" s="172" t="s">
        <v>14</v>
      </c>
      <c r="B18" s="58" t="s">
        <v>270</v>
      </c>
      <c r="H18" s="177"/>
      <c r="I18" s="177"/>
      <c r="J18" s="177"/>
      <c r="K18" s="177"/>
      <c r="L18" s="177"/>
    </row>
    <row r="19" spans="3:14" ht="12.75">
      <c r="C19" s="175" t="s">
        <v>33</v>
      </c>
      <c r="D19" s="176">
        <f>IF(OR('Data Entry Page'!E28&lt;&gt;"",N11&lt;&gt;""),IF('Data Entry Page'!E28&gt;0,'Data Entry Page'!E28,0),"")</f>
      </c>
      <c r="E19" s="161" t="s">
        <v>35</v>
      </c>
      <c r="F19" s="93"/>
      <c r="G19" s="93" t="s">
        <v>34</v>
      </c>
      <c r="H19" s="176">
        <f>IF(OR('Data Entry Page'!G28&lt;&gt;"",N11&lt;&gt;""),IF('Data Entry Page'!G28&gt;0,'Data Entry Page'!G28,0),"")</f>
      </c>
      <c r="I19" s="177"/>
      <c r="J19" s="178" t="s">
        <v>36</v>
      </c>
      <c r="K19" s="177"/>
      <c r="N19" s="179">
        <f>IF(OR($D$19&lt;&gt;"",$H$19&lt;&gt;""),+$D$19+$H$19,"")</f>
      </c>
    </row>
    <row r="20" spans="3:14" ht="12.75">
      <c r="C20" s="93"/>
      <c r="D20" s="161" t="s">
        <v>37</v>
      </c>
      <c r="E20" s="93"/>
      <c r="F20" s="93"/>
      <c r="H20" s="180" t="s">
        <v>38</v>
      </c>
      <c r="I20" s="177"/>
      <c r="J20" s="177"/>
      <c r="K20" s="177"/>
      <c r="N20" s="180" t="s">
        <v>39</v>
      </c>
    </row>
    <row r="21" spans="1:14" ht="12.75">
      <c r="A21" s="172" t="s">
        <v>15</v>
      </c>
      <c r="B21" s="58" t="s">
        <v>194</v>
      </c>
      <c r="H21" s="177"/>
      <c r="I21" s="177"/>
      <c r="J21" s="177"/>
      <c r="K21" s="177"/>
      <c r="L21" s="177"/>
      <c r="N21" s="182">
        <f>IF(OR($N$11&lt;&gt;"",$N$15&lt;&gt;"",$N$19&lt;&gt;""),+$N$11-$N$15-$N$19,"")</f>
      </c>
    </row>
    <row r="22" spans="1:12" ht="12.75">
      <c r="A22" s="172" t="s">
        <v>16</v>
      </c>
      <c r="B22" s="303">
        <f>-'Data Entry Page'!L7+1</f>
        <v>-2023</v>
      </c>
      <c r="C22" s="58" t="s">
        <v>195</v>
      </c>
      <c r="H22" s="177"/>
      <c r="I22" s="177"/>
      <c r="J22" s="177"/>
      <c r="K22" s="177"/>
      <c r="L22" s="177"/>
    </row>
    <row r="23" spans="1:12" ht="12.75">
      <c r="A23" s="172"/>
      <c r="B23" s="94" t="s">
        <v>197</v>
      </c>
      <c r="C23" s="104"/>
      <c r="D23" s="104"/>
      <c r="E23" s="104"/>
      <c r="F23" s="104"/>
      <c r="G23" s="104"/>
      <c r="H23" s="104"/>
      <c r="I23" s="104"/>
      <c r="J23" s="104"/>
      <c r="K23" s="104"/>
      <c r="L23" s="105"/>
    </row>
    <row r="24" spans="1:12" ht="12.75">
      <c r="A24" s="172"/>
      <c r="B24" s="93" t="s">
        <v>196</v>
      </c>
      <c r="D24" s="93"/>
      <c r="E24" s="93"/>
      <c r="F24" s="93"/>
      <c r="G24" s="93"/>
      <c r="H24" s="93"/>
      <c r="I24" s="93"/>
      <c r="J24" s="93"/>
      <c r="K24" s="93"/>
      <c r="L24" s="93"/>
    </row>
    <row r="25" spans="3:14" ht="12.75">
      <c r="C25" s="175" t="s">
        <v>33</v>
      </c>
      <c r="D25" s="176">
        <f>IF('Data Entry Page'!E29+'Data Entry Page'!G29&gt;0,IF('Data Entry Page'!E29&gt;0,'Data Entry Page'!E29,0),"")</f>
      </c>
      <c r="E25" s="161" t="s">
        <v>35</v>
      </c>
      <c r="F25" s="93"/>
      <c r="G25" s="93" t="s">
        <v>34</v>
      </c>
      <c r="H25" s="176">
        <f>IF('Data Entry Page'!E29+'Data Entry Page'!G29&gt;0,IF('Data Entry Page'!G29&gt;0,'Data Entry Page'!G29,0),"")</f>
      </c>
      <c r="I25" s="177"/>
      <c r="J25" s="178" t="s">
        <v>36</v>
      </c>
      <c r="K25" s="177"/>
      <c r="N25" s="179">
        <f>IF(OR($D$25&lt;&gt;"",$H$25&lt;&gt;""),+$D$25+$H$25,"")</f>
      </c>
    </row>
    <row r="26" spans="3:14" ht="12.75">
      <c r="C26" s="93"/>
      <c r="D26" s="161" t="s">
        <v>37</v>
      </c>
      <c r="E26" s="93"/>
      <c r="F26" s="93"/>
      <c r="H26" s="180" t="s">
        <v>38</v>
      </c>
      <c r="I26" s="177"/>
      <c r="J26" s="177"/>
      <c r="K26" s="177"/>
      <c r="N26" s="180" t="s">
        <v>39</v>
      </c>
    </row>
    <row r="27" spans="1:12" ht="12.75">
      <c r="A27" s="172" t="s">
        <v>17</v>
      </c>
      <c r="B27" s="58" t="s">
        <v>198</v>
      </c>
      <c r="H27" s="177"/>
      <c r="I27" s="177"/>
      <c r="J27" s="177"/>
      <c r="K27" s="177"/>
      <c r="L27" s="177"/>
    </row>
    <row r="28" spans="3:14" ht="12.75">
      <c r="C28" s="175" t="s">
        <v>33</v>
      </c>
      <c r="D28" s="176">
        <f>IF(OR('Data Entry Page'!E30&lt;&gt;"",N25&lt;&gt;""),IF('Data Entry Page'!E30&gt;0,'Data Entry Page'!E30,0),"")</f>
      </c>
      <c r="E28" s="161" t="s">
        <v>35</v>
      </c>
      <c r="F28" s="93"/>
      <c r="G28" s="93" t="s">
        <v>34</v>
      </c>
      <c r="H28" s="176">
        <f>IF(OR('Data Entry Page'!G30&lt;&gt;"",N25&lt;&gt;""),IF('Data Entry Page'!G30&gt;0,'Data Entry Page'!G30,0),"")</f>
      </c>
      <c r="I28" s="177"/>
      <c r="J28" s="178" t="s">
        <v>36</v>
      </c>
      <c r="K28" s="177"/>
      <c r="N28" s="179">
        <f>IF(OR($D$28&lt;&gt;"",$H$28&lt;&gt;""),+$D$28+$H$28,"")</f>
      </c>
    </row>
    <row r="29" spans="3:14" ht="12.75">
      <c r="C29" s="93"/>
      <c r="D29" s="161" t="s">
        <v>37</v>
      </c>
      <c r="E29" s="93"/>
      <c r="F29" s="93"/>
      <c r="H29" s="180" t="s">
        <v>38</v>
      </c>
      <c r="I29" s="177"/>
      <c r="J29" s="177"/>
      <c r="K29" s="177"/>
      <c r="N29" s="180" t="s">
        <v>39</v>
      </c>
    </row>
    <row r="30" spans="1:12" ht="12.75">
      <c r="A30" s="172" t="s">
        <v>18</v>
      </c>
      <c r="B30" s="58" t="s">
        <v>271</v>
      </c>
      <c r="H30" s="177"/>
      <c r="I30" s="177"/>
      <c r="J30" s="177"/>
      <c r="K30" s="177"/>
      <c r="L30" s="177"/>
    </row>
    <row r="31" spans="2:12" ht="12.75">
      <c r="B31" s="97" t="s">
        <v>199</v>
      </c>
      <c r="H31" s="177"/>
      <c r="I31" s="177"/>
      <c r="J31" s="177"/>
      <c r="K31" s="177"/>
      <c r="L31" s="177"/>
    </row>
    <row r="32" spans="3:14" ht="12.75">
      <c r="C32" s="175" t="s">
        <v>33</v>
      </c>
      <c r="D32" s="176">
        <f>IF(OR('Data Entry Page'!E31&lt;&gt;"",N25&lt;&gt;""),IF('Data Entry Page'!E31&gt;0,'Data Entry Page'!E31,0),"")</f>
      </c>
      <c r="E32" s="161" t="s">
        <v>35</v>
      </c>
      <c r="F32" s="93"/>
      <c r="G32" s="93" t="s">
        <v>34</v>
      </c>
      <c r="H32" s="176">
        <f>IF(OR('Data Entry Page'!G31&lt;&gt;"",N25&lt;&gt;""),IF('Data Entry Page'!G31&gt;0,'Data Entry Page'!G31,0),"")</f>
      </c>
      <c r="I32" s="177"/>
      <c r="J32" s="178" t="s">
        <v>36</v>
      </c>
      <c r="K32" s="177"/>
      <c r="N32" s="179">
        <f>IF(OR($D$32&lt;&gt;"",$H$32&lt;&gt;""),+$D$32+$H$32,"")</f>
      </c>
    </row>
    <row r="33" spans="3:14" ht="12.75">
      <c r="C33" s="93"/>
      <c r="D33" s="161" t="s">
        <v>37</v>
      </c>
      <c r="E33" s="93"/>
      <c r="F33" s="93"/>
      <c r="H33" s="180" t="s">
        <v>38</v>
      </c>
      <c r="I33" s="177"/>
      <c r="J33" s="177"/>
      <c r="K33" s="177"/>
      <c r="N33" s="180" t="s">
        <v>39</v>
      </c>
    </row>
    <row r="34" spans="1:14" ht="12.75">
      <c r="A34" s="172" t="s">
        <v>19</v>
      </c>
      <c r="B34" s="58" t="s">
        <v>200</v>
      </c>
      <c r="H34" s="177"/>
      <c r="I34" s="177"/>
      <c r="J34" s="177"/>
      <c r="K34" s="177"/>
      <c r="L34" s="177"/>
      <c r="N34" s="182">
        <f>IF(OR($N$25&lt;&gt;"",$N$28&lt;&gt;"",$N$32&lt;&gt;""),+$N$25-$N$28-$N$32,"")</f>
      </c>
    </row>
    <row r="35" spans="2:14" ht="12.75" hidden="1">
      <c r="B35" s="97" t="s">
        <v>89</v>
      </c>
      <c r="H35" s="177"/>
      <c r="I35" s="177"/>
      <c r="J35" s="177"/>
      <c r="K35" s="177"/>
      <c r="N35" s="195">
        <f>IF(N11&lt;&gt;"",+D11+H11+D15+D19+H19+D28+H28+D32+H32,"")</f>
      </c>
    </row>
    <row r="36" spans="8:14" ht="12.75">
      <c r="H36" s="177"/>
      <c r="I36" s="177"/>
      <c r="J36" s="177"/>
      <c r="K36" s="177"/>
      <c r="N36" s="195"/>
    </row>
    <row r="37" spans="1:18" ht="12.75">
      <c r="A37" s="196"/>
      <c r="B37" s="196"/>
      <c r="C37" s="197"/>
      <c r="D37" s="197"/>
      <c r="E37" s="197"/>
      <c r="F37" s="197"/>
      <c r="G37" s="198"/>
      <c r="H37" s="199"/>
      <c r="I37" s="199"/>
      <c r="J37" s="199"/>
      <c r="K37" s="199"/>
      <c r="L37" s="197"/>
      <c r="M37" s="200"/>
      <c r="N37" s="197"/>
      <c r="O37" s="197"/>
      <c r="P37" s="197"/>
      <c r="Q37" s="197"/>
      <c r="R37" s="197"/>
    </row>
    <row r="38" spans="1:14" s="51" customFormat="1" ht="75.75" customHeight="1">
      <c r="A38" s="354" t="s">
        <v>201</v>
      </c>
      <c r="B38" s="355"/>
      <c r="C38" s="355"/>
      <c r="D38" s="355"/>
      <c r="E38" s="355"/>
      <c r="F38" s="355"/>
      <c r="G38" s="355"/>
      <c r="H38" s="355"/>
      <c r="I38" s="355"/>
      <c r="J38" s="355"/>
      <c r="K38" s="355"/>
      <c r="L38" s="356"/>
      <c r="M38" s="116"/>
      <c r="N38" s="117" t="s">
        <v>111</v>
      </c>
    </row>
    <row r="39" spans="1:11" ht="12.75">
      <c r="A39" s="172" t="s">
        <v>20</v>
      </c>
      <c r="B39" s="184" t="s">
        <v>203</v>
      </c>
      <c r="D39" s="185"/>
      <c r="E39" s="185"/>
      <c r="F39" s="185"/>
      <c r="G39" s="185"/>
      <c r="H39" s="185"/>
      <c r="I39" s="185"/>
      <c r="J39" s="185"/>
      <c r="K39" s="93"/>
    </row>
    <row r="40" spans="2:14" ht="12.75">
      <c r="B40" s="97" t="s">
        <v>273</v>
      </c>
      <c r="C40" s="185"/>
      <c r="D40" s="185"/>
      <c r="E40" s="185"/>
      <c r="F40" s="185"/>
      <c r="G40" s="185"/>
      <c r="H40" s="185"/>
      <c r="I40" s="185"/>
      <c r="J40" s="185"/>
      <c r="K40" s="93"/>
      <c r="N40" s="186">
        <f>IF(OR($N$21&lt;&gt;"",$N$34&lt;&gt;""),IF($N$34=0,0,ROUND(+($N$21-$N$34)/$N$34,6)),"")</f>
      </c>
    </row>
    <row r="41" spans="1:14" ht="12.75">
      <c r="A41" s="172" t="s">
        <v>21</v>
      </c>
      <c r="B41" s="173" t="s">
        <v>204</v>
      </c>
      <c r="D41" s="173"/>
      <c r="E41" s="173"/>
      <c r="F41" s="173"/>
      <c r="G41" s="173"/>
      <c r="H41" s="173"/>
      <c r="J41" s="164"/>
      <c r="N41" s="187">
        <v>0.034</v>
      </c>
    </row>
    <row r="42" spans="1:14" ht="12.75">
      <c r="A42" s="172" t="s">
        <v>22</v>
      </c>
      <c r="B42" s="58" t="s">
        <v>205</v>
      </c>
      <c r="N42" s="182">
        <f>IF(+N34&gt;0,+N34,0)</f>
      </c>
    </row>
    <row r="43" spans="1:14" ht="12.75">
      <c r="A43" s="172" t="s">
        <v>23</v>
      </c>
      <c r="B43" s="303">
        <f>-'Data Entry Page'!L7+1</f>
        <v>-2023</v>
      </c>
      <c r="C43" s="58" t="s">
        <v>206</v>
      </c>
      <c r="N43" s="189">
        <f>+'Summary Page'!M10</f>
      </c>
    </row>
    <row r="44" spans="1:14" ht="12.75">
      <c r="A44" s="172" t="s">
        <v>24</v>
      </c>
      <c r="B44" s="173" t="s">
        <v>207</v>
      </c>
      <c r="C44" s="173"/>
      <c r="D44" s="173"/>
      <c r="E44" s="173"/>
      <c r="F44" s="173"/>
      <c r="G44" s="173"/>
      <c r="H44" s="173"/>
      <c r="N44" s="182">
        <f>IF(OR(N42&lt;&gt;"",N43&lt;&gt;""),ROUND(+N42*N43/100,0),"")</f>
      </c>
    </row>
    <row r="45" spans="1:10" ht="12.75">
      <c r="A45" s="97" t="s">
        <v>25</v>
      </c>
      <c r="B45" s="58" t="s">
        <v>208</v>
      </c>
      <c r="H45" s="171"/>
      <c r="I45" s="164"/>
      <c r="J45" s="164"/>
    </row>
    <row r="46" spans="2:10" ht="12.75">
      <c r="B46" s="93" t="s">
        <v>209</v>
      </c>
      <c r="D46" s="95"/>
      <c r="E46" s="95"/>
      <c r="F46" s="95"/>
      <c r="G46" s="95"/>
      <c r="H46" s="95"/>
      <c r="I46" s="164"/>
      <c r="J46" s="164"/>
    </row>
    <row r="47" spans="2:14" ht="12.75">
      <c r="B47" s="93" t="s">
        <v>210</v>
      </c>
      <c r="C47" s="95"/>
      <c r="D47" s="95"/>
      <c r="E47" s="95"/>
      <c r="F47" s="95"/>
      <c r="G47" s="95"/>
      <c r="H47" s="95"/>
      <c r="I47" s="164"/>
      <c r="J47" s="164"/>
      <c r="N47" s="190">
        <f>IF(N40&lt;&gt;"",IF(N40&lt;0,0,IF(AND(N40&gt;0.05,N41&gt;0.05),0.05,IF(N40&lt;N41,N40,N41))),"")</f>
      </c>
    </row>
    <row r="48" spans="1:14" ht="12.75">
      <c r="A48" s="172" t="s">
        <v>26</v>
      </c>
      <c r="B48" s="173" t="s">
        <v>211</v>
      </c>
      <c r="C48" s="173"/>
      <c r="D48" s="173"/>
      <c r="E48" s="173"/>
      <c r="F48" s="173"/>
      <c r="G48" s="173"/>
      <c r="H48" s="125"/>
      <c r="I48" s="164"/>
      <c r="J48" s="164"/>
      <c r="N48" s="191">
        <f>IF(OR(N44&lt;&gt;"",N47&lt;&gt;""),ROUND(N44*N47,0),"")</f>
      </c>
    </row>
    <row r="49" spans="1:14" ht="12.75">
      <c r="A49" s="172" t="s">
        <v>27</v>
      </c>
      <c r="B49" s="58" t="s">
        <v>212</v>
      </c>
      <c r="H49" s="171"/>
      <c r="I49" s="164"/>
      <c r="J49" s="164"/>
      <c r="N49" s="191">
        <f>IF(OR(N44&lt;&gt;"",N48&lt;&gt;""),+N44+N48,"")</f>
      </c>
    </row>
    <row r="50" spans="1:14" ht="12.75">
      <c r="A50" s="172" t="s">
        <v>28</v>
      </c>
      <c r="B50" s="58" t="s">
        <v>213</v>
      </c>
      <c r="N50" s="182">
        <f>IF(N21&gt;0,+N21,0)</f>
      </c>
    </row>
    <row r="51" spans="1:8" ht="12.75">
      <c r="A51" s="172" t="s">
        <v>60</v>
      </c>
      <c r="B51" s="192" t="s">
        <v>214</v>
      </c>
      <c r="D51" s="192"/>
      <c r="E51" s="192"/>
      <c r="F51" s="192"/>
      <c r="G51" s="192"/>
      <c r="H51" s="192"/>
    </row>
    <row r="52" spans="2:6" ht="12.75">
      <c r="B52" s="96" t="s">
        <v>272</v>
      </c>
      <c r="D52" s="193"/>
      <c r="E52" s="193"/>
      <c r="F52" s="193"/>
    </row>
    <row r="53" spans="2:10" ht="12.75">
      <c r="B53" s="94" t="s">
        <v>113</v>
      </c>
      <c r="C53" s="193"/>
      <c r="E53" s="193"/>
      <c r="F53" s="193"/>
      <c r="H53" s="171"/>
      <c r="I53" s="164"/>
      <c r="J53" s="171"/>
    </row>
    <row r="54" spans="1:14" ht="12.75">
      <c r="A54" s="170"/>
      <c r="B54" s="170" t="s">
        <v>215</v>
      </c>
      <c r="C54" s="164"/>
      <c r="D54" s="164"/>
      <c r="E54" s="164"/>
      <c r="F54" s="164"/>
      <c r="G54" s="165"/>
      <c r="H54" s="171"/>
      <c r="I54" s="164"/>
      <c r="J54" s="164"/>
      <c r="K54" s="164"/>
      <c r="L54" s="164"/>
      <c r="N54" s="189">
        <f>IF(OR(N49&lt;&gt;"",N50&lt;&gt;""),IF(N50=0,0,ROUND(N49/N50*100,4)),"")</f>
      </c>
    </row>
    <row r="55" spans="1:12" ht="12.75">
      <c r="A55" s="170"/>
      <c r="B55" s="170"/>
      <c r="C55" s="164"/>
      <c r="D55" s="164"/>
      <c r="E55" s="164"/>
      <c r="F55" s="164"/>
      <c r="G55" s="165"/>
      <c r="H55" s="171"/>
      <c r="I55" s="164"/>
      <c r="J55" s="164"/>
      <c r="K55" s="164"/>
      <c r="L55" s="164"/>
    </row>
    <row r="56" spans="1:17" ht="12.75">
      <c r="A56" s="97" t="s">
        <v>30</v>
      </c>
      <c r="B56" s="353" t="s">
        <v>216</v>
      </c>
      <c r="C56" s="339"/>
      <c r="D56" s="339"/>
      <c r="E56" s="339"/>
      <c r="F56" s="339"/>
      <c r="G56" s="339"/>
      <c r="H56" s="339"/>
      <c r="I56" s="339"/>
      <c r="J56" s="339"/>
      <c r="K56" s="339"/>
      <c r="L56" s="339"/>
      <c r="M56" s="339"/>
      <c r="N56" s="339"/>
      <c r="O56" s="339"/>
      <c r="P56" s="339"/>
      <c r="Q56" s="339"/>
    </row>
    <row r="57" spans="2:17" ht="12.75">
      <c r="B57" s="339"/>
      <c r="C57" s="339"/>
      <c r="D57" s="339"/>
      <c r="E57" s="339"/>
      <c r="F57" s="339"/>
      <c r="G57" s="339"/>
      <c r="H57" s="339"/>
      <c r="I57" s="339"/>
      <c r="J57" s="339"/>
      <c r="K57" s="339"/>
      <c r="L57" s="339"/>
      <c r="M57" s="339"/>
      <c r="N57" s="339"/>
      <c r="O57" s="339"/>
      <c r="P57" s="339"/>
      <c r="Q57" s="339"/>
    </row>
    <row r="58" spans="3:14" ht="12.75">
      <c r="C58" s="93"/>
      <c r="D58" s="93"/>
      <c r="E58" s="93"/>
      <c r="F58" s="93"/>
      <c r="G58" s="93"/>
      <c r="H58" s="93"/>
      <c r="I58" s="93"/>
      <c r="J58" s="93"/>
      <c r="K58" s="93"/>
      <c r="L58" s="93"/>
      <c r="M58" s="93"/>
      <c r="N58" s="93"/>
    </row>
    <row r="59" spans="8:12" ht="12.75">
      <c r="H59" s="177"/>
      <c r="I59" s="177"/>
      <c r="J59" s="177"/>
      <c r="K59" s="177"/>
      <c r="L59" s="177"/>
    </row>
    <row r="60" spans="8:12" ht="12.75">
      <c r="H60" s="177"/>
      <c r="I60" s="177"/>
      <c r="J60" s="177"/>
      <c r="K60" s="177"/>
      <c r="L60" s="177"/>
    </row>
    <row r="68" spans="1:8" ht="12.75">
      <c r="A68" s="194"/>
      <c r="B68" s="125"/>
      <c r="G68" s="125"/>
      <c r="H68" s="125"/>
    </row>
    <row r="69" spans="2:8" ht="12.75">
      <c r="B69" s="125"/>
      <c r="G69" s="125"/>
      <c r="H69" s="125"/>
    </row>
    <row r="70" spans="2:8" ht="12.75">
      <c r="B70" s="125"/>
      <c r="G70" s="125"/>
      <c r="H70" s="125"/>
    </row>
  </sheetData>
  <sheetProtection password="E008" sheet="1"/>
  <mergeCells count="5">
    <mergeCell ref="H4:I4"/>
    <mergeCell ref="N4:O4"/>
    <mergeCell ref="A4:E4"/>
    <mergeCell ref="B56:Q57"/>
    <mergeCell ref="A38:L38"/>
  </mergeCells>
  <printOptions/>
  <pageMargins left="0" right="0" top="0.25" bottom="0.3" header="0.2" footer="0"/>
  <pageSetup cellComments="atEnd" firstPageNumber="1" useFirstPageNumber="1" orientation="portrait" scale="84" r:id="rId1"/>
  <headerFooter>
    <oddFooter>&amp;L&amp;"Times New Roman,Bold"&amp;10(Form Revised 12-2017)&amp;C&amp;"Times New Roman,Bold"&amp;10Form A</oddFooter>
  </headerFooter>
</worksheet>
</file>

<file path=xl/worksheets/sheet4.xml><?xml version="1.0" encoding="utf-8"?>
<worksheet xmlns="http://schemas.openxmlformats.org/spreadsheetml/2006/main" xmlns:r="http://schemas.openxmlformats.org/officeDocument/2006/relationships">
  <dimension ref="A1:N74"/>
  <sheetViews>
    <sheetView showGridLines="0" zoomScalePageLayoutView="0" workbookViewId="0" topLeftCell="A10">
      <selection activeCell="M3" sqref="M3"/>
    </sheetView>
  </sheetViews>
  <sheetFormatPr defaultColWidth="9.00390625" defaultRowHeight="15.75"/>
  <cols>
    <col min="1" max="1" width="3.125" style="97" customWidth="1"/>
    <col min="2" max="2" width="11.125" style="125" customWidth="1"/>
    <col min="3" max="5" width="9.625" style="125" customWidth="1"/>
    <col min="6" max="6" width="1.625" style="125" customWidth="1"/>
    <col min="7" max="7" width="10.625" style="125" customWidth="1"/>
    <col min="8" max="8" width="1.625" style="125" customWidth="1"/>
    <col min="9" max="9" width="14.625" style="125" customWidth="1"/>
    <col min="10" max="10" width="1.625" style="125" customWidth="1"/>
    <col min="11" max="11" width="14.625" style="125" customWidth="1"/>
    <col min="12" max="12" width="1.625" style="125" customWidth="1"/>
    <col min="13" max="13" width="15.625" style="125" customWidth="1"/>
    <col min="14" max="14" width="1.75390625" style="125" customWidth="1"/>
    <col min="15" max="15" width="1.37890625" style="125" customWidth="1"/>
    <col min="16" max="16384" width="9.00390625" style="125" customWidth="1"/>
  </cols>
  <sheetData>
    <row r="1" spans="1:13" ht="12.75">
      <c r="A1" s="65" t="s">
        <v>91</v>
      </c>
      <c r="B1" s="58"/>
      <c r="C1" s="58"/>
      <c r="D1" s="58"/>
      <c r="E1" s="58"/>
      <c r="F1" s="58"/>
      <c r="G1" s="58"/>
      <c r="H1" s="58"/>
      <c r="I1" s="58"/>
      <c r="J1" s="58"/>
      <c r="K1" s="154" t="s">
        <v>68</v>
      </c>
      <c r="L1" s="92"/>
      <c r="M1" s="154">
        <f ca="1">TODAY()</f>
        <v>45370</v>
      </c>
    </row>
    <row r="2" spans="1:14" ht="12.75">
      <c r="A2" s="184" t="s">
        <v>217</v>
      </c>
      <c r="B2" s="59"/>
      <c r="C2" s="59"/>
      <c r="D2" s="59"/>
      <c r="E2" s="59"/>
      <c r="F2" s="59"/>
      <c r="G2" s="59"/>
      <c r="H2" s="59"/>
      <c r="I2" s="59"/>
      <c r="J2" s="59"/>
      <c r="K2" s="59"/>
      <c r="M2" s="226" t="s">
        <v>281</v>
      </c>
      <c r="N2" s="201"/>
    </row>
    <row r="3" spans="1:13" ht="12.75">
      <c r="A3" s="170" t="s">
        <v>108</v>
      </c>
      <c r="B3" s="228"/>
      <c r="C3" s="228"/>
      <c r="D3" s="228"/>
      <c r="E3" s="228"/>
      <c r="F3" s="228"/>
      <c r="G3" s="228"/>
      <c r="H3" s="228"/>
      <c r="I3" s="228"/>
      <c r="J3" s="228"/>
      <c r="K3" s="228"/>
      <c r="L3" s="201"/>
      <c r="M3" s="164"/>
    </row>
    <row r="4" spans="1:12" ht="12.75">
      <c r="A4" s="202">
        <f>IF('Data Entry Page'!E5&lt;&gt;"",+'Data Entry Page'!E5,"")</f>
      </c>
      <c r="B4" s="203"/>
      <c r="C4" s="203"/>
      <c r="E4" s="227">
        <f>IF(+'Data Entry Page'!E6&lt;&gt;"",+'Data Entry Page'!E6,"")</f>
      </c>
      <c r="F4" s="203"/>
      <c r="G4" s="203"/>
      <c r="J4" s="227">
        <f>IF(+'Data Entry Page'!E8&lt;&gt;"",+'Data Entry Page'!E8,"")</f>
      </c>
      <c r="K4" s="203"/>
      <c r="L4" s="203"/>
    </row>
    <row r="5" spans="1:12" ht="12.75">
      <c r="A5" s="204" t="s">
        <v>164</v>
      </c>
      <c r="B5" s="205"/>
      <c r="C5" s="205"/>
      <c r="E5" s="205" t="s">
        <v>166</v>
      </c>
      <c r="F5" s="205"/>
      <c r="G5" s="205"/>
      <c r="J5" s="205" t="s">
        <v>167</v>
      </c>
      <c r="K5" s="205"/>
      <c r="L5" s="205"/>
    </row>
    <row r="6" spans="1:13" ht="12.75">
      <c r="A6" s="206"/>
      <c r="B6" s="164"/>
      <c r="C6" s="164"/>
      <c r="D6" s="164"/>
      <c r="E6" s="164"/>
      <c r="F6" s="165"/>
      <c r="G6" s="171"/>
      <c r="H6" s="164"/>
      <c r="I6" s="164"/>
      <c r="J6" s="164"/>
      <c r="K6" s="164"/>
      <c r="L6" s="201"/>
      <c r="M6" s="164"/>
    </row>
    <row r="7" spans="1:13" ht="13.5" thickBot="1">
      <c r="A7" s="229" t="s">
        <v>114</v>
      </c>
      <c r="B7" s="168"/>
      <c r="C7" s="168"/>
      <c r="D7" s="168"/>
      <c r="E7" s="168"/>
      <c r="F7" s="169"/>
      <c r="G7" s="230"/>
      <c r="H7" s="168"/>
      <c r="I7" s="168"/>
      <c r="J7" s="168"/>
      <c r="K7" s="168"/>
      <c r="L7" s="231"/>
      <c r="M7" s="168"/>
    </row>
    <row r="8" spans="1:13" ht="6" customHeight="1" thickTop="1">
      <c r="A8" s="206"/>
      <c r="B8" s="164"/>
      <c r="C8" s="164"/>
      <c r="D8" s="164"/>
      <c r="E8" s="164"/>
      <c r="F8" s="165"/>
      <c r="G8" s="171"/>
      <c r="H8" s="164"/>
      <c r="I8" s="164"/>
      <c r="J8" s="164"/>
      <c r="K8" s="164"/>
      <c r="L8" s="201"/>
      <c r="M8" s="164"/>
    </row>
    <row r="9" spans="1:12" ht="12.75">
      <c r="A9" s="353" t="s">
        <v>218</v>
      </c>
      <c r="B9" s="353"/>
      <c r="C9" s="353"/>
      <c r="D9" s="353"/>
      <c r="E9" s="353"/>
      <c r="F9" s="353"/>
      <c r="G9" s="353"/>
      <c r="H9" s="353"/>
      <c r="I9" s="353"/>
      <c r="J9" s="353"/>
      <c r="K9" s="353"/>
      <c r="L9" s="93"/>
    </row>
    <row r="10" spans="1:12" ht="12.75">
      <c r="A10" s="353"/>
      <c r="B10" s="353"/>
      <c r="C10" s="353"/>
      <c r="D10" s="353"/>
      <c r="E10" s="353"/>
      <c r="F10" s="353"/>
      <c r="G10" s="353"/>
      <c r="H10" s="353"/>
      <c r="I10" s="353"/>
      <c r="J10" s="353"/>
      <c r="K10" s="353"/>
      <c r="L10" s="93"/>
    </row>
    <row r="12" spans="1:11" ht="12.75">
      <c r="A12" s="172" t="s">
        <v>12</v>
      </c>
      <c r="B12" s="58" t="s">
        <v>219</v>
      </c>
      <c r="K12" s="207">
        <f>IF(OR(+'Data Entry Page'!E34&lt;&gt;"",'Data Entry Page'!E36&lt;&gt;""),'Data Entry Page'!E34,"")</f>
      </c>
    </row>
    <row r="13" spans="1:2" ht="12.75">
      <c r="A13" s="172" t="s">
        <v>13</v>
      </c>
      <c r="B13" s="58" t="s">
        <v>220</v>
      </c>
    </row>
    <row r="14" spans="1:10" ht="12.75">
      <c r="A14" s="172"/>
      <c r="B14" s="93" t="s">
        <v>93</v>
      </c>
      <c r="C14" s="93"/>
      <c r="D14" s="93"/>
      <c r="E14" s="93"/>
      <c r="F14" s="93"/>
      <c r="G14" s="93"/>
      <c r="H14" s="93"/>
      <c r="I14" s="93"/>
      <c r="J14" s="93"/>
    </row>
    <row r="15" spans="1:14" ht="12.75">
      <c r="A15" s="172"/>
      <c r="B15" s="220"/>
      <c r="C15" s="220"/>
      <c r="D15" s="220"/>
      <c r="E15" s="220"/>
      <c r="F15" s="220"/>
      <c r="G15" s="220"/>
      <c r="H15" s="220"/>
      <c r="I15" s="220"/>
      <c r="J15" s="220"/>
      <c r="K15" s="220"/>
      <c r="L15" s="220"/>
      <c r="M15" s="220"/>
      <c r="N15" s="220"/>
    </row>
    <row r="16" spans="1:14" ht="12.75">
      <c r="A16" s="172"/>
      <c r="B16" s="220"/>
      <c r="C16" s="220"/>
      <c r="D16" s="220"/>
      <c r="E16" s="220"/>
      <c r="F16" s="220"/>
      <c r="G16" s="220"/>
      <c r="H16" s="220"/>
      <c r="I16" s="220"/>
      <c r="J16" s="220"/>
      <c r="K16" s="220"/>
      <c r="L16" s="220"/>
      <c r="M16" s="220"/>
      <c r="N16" s="220"/>
    </row>
    <row r="17" spans="1:14" ht="12.75">
      <c r="A17" s="172"/>
      <c r="B17" s="220"/>
      <c r="C17" s="220"/>
      <c r="D17" s="220"/>
      <c r="E17" s="220"/>
      <c r="F17" s="220"/>
      <c r="G17" s="220"/>
      <c r="H17" s="220"/>
      <c r="I17" s="220"/>
      <c r="J17" s="220"/>
      <c r="K17" s="220"/>
      <c r="L17" s="220"/>
      <c r="M17" s="220"/>
      <c r="N17" s="220"/>
    </row>
    <row r="18" spans="1:14" ht="12.75">
      <c r="A18" s="172"/>
      <c r="B18" s="220"/>
      <c r="C18" s="220"/>
      <c r="D18" s="220"/>
      <c r="E18" s="220"/>
      <c r="F18" s="220"/>
      <c r="G18" s="220"/>
      <c r="H18" s="220"/>
      <c r="I18" s="220"/>
      <c r="J18" s="220"/>
      <c r="K18" s="220"/>
      <c r="L18" s="220"/>
      <c r="M18" s="220"/>
      <c r="N18" s="220"/>
    </row>
    <row r="19" spans="1:14" ht="12.75">
      <c r="A19" s="172"/>
      <c r="B19" s="220"/>
      <c r="C19" s="220"/>
      <c r="D19" s="220"/>
      <c r="E19" s="220"/>
      <c r="F19" s="220"/>
      <c r="G19" s="220"/>
      <c r="H19" s="220"/>
      <c r="I19" s="220"/>
      <c r="J19" s="220"/>
      <c r="K19" s="220"/>
      <c r="L19" s="220"/>
      <c r="M19" s="220"/>
      <c r="N19" s="220"/>
    </row>
    <row r="20" spans="1:14" s="164" customFormat="1" ht="12.75">
      <c r="A20" s="208"/>
      <c r="B20" s="232"/>
      <c r="C20" s="232"/>
      <c r="D20" s="232"/>
      <c r="E20" s="232"/>
      <c r="F20" s="232"/>
      <c r="G20" s="232"/>
      <c r="H20" s="232"/>
      <c r="I20" s="232"/>
      <c r="J20" s="232"/>
      <c r="K20" s="232"/>
      <c r="L20" s="156"/>
      <c r="M20" s="156"/>
      <c r="N20" s="156"/>
    </row>
    <row r="21" spans="1:14" ht="12.75">
      <c r="A21" s="172"/>
      <c r="B21" s="220"/>
      <c r="C21" s="220"/>
      <c r="D21" s="220"/>
      <c r="E21" s="220"/>
      <c r="F21" s="220"/>
      <c r="G21" s="220"/>
      <c r="H21" s="220"/>
      <c r="I21" s="220"/>
      <c r="J21" s="220"/>
      <c r="K21" s="220"/>
      <c r="L21" s="220"/>
      <c r="M21" s="220"/>
      <c r="N21" s="220"/>
    </row>
    <row r="22" spans="1:11" ht="12.75">
      <c r="A22" s="172" t="s">
        <v>14</v>
      </c>
      <c r="B22" s="58" t="s">
        <v>221</v>
      </c>
      <c r="I22" s="209">
        <f>IF(OR(+'Data Entry Page'!J35&lt;&gt;"",'Data Entry Page'!E36&lt;&gt;""),IF(+'Data Entry Page'!J35&gt;0,+'Data Entry Page'!J35,0),"")</f>
      </c>
      <c r="J22" s="180"/>
      <c r="K22" s="209">
        <f>IF(OR(+'Data Entry Page'!J36&lt;&gt;"",'Data Entry Page'!E36&lt;&gt;""),IF(+'Data Entry Page'!J36&gt;0,'Data Entry Page'!J36,0),"")</f>
      </c>
    </row>
    <row r="23" spans="1:11" ht="12.75">
      <c r="A23" s="172"/>
      <c r="I23" s="161" t="s">
        <v>41</v>
      </c>
      <c r="J23" s="161"/>
      <c r="K23" s="161" t="s">
        <v>42</v>
      </c>
    </row>
    <row r="24" spans="1:2" ht="12.75">
      <c r="A24" s="172" t="s">
        <v>15</v>
      </c>
      <c r="B24" s="58" t="s">
        <v>222</v>
      </c>
    </row>
    <row r="25" spans="1:11" ht="12.75">
      <c r="A25" s="172"/>
      <c r="B25" s="125" t="s">
        <v>92</v>
      </c>
      <c r="K25" s="210">
        <f>IF(OR(+'Data Entry Page'!J40&lt;&gt;"",'Data Entry Page'!E36&lt;&gt;""),IF(+'Data Entry Page'!J40&lt;&gt;"",+'Data Entry Page'!J40,0),"")</f>
      </c>
    </row>
    <row r="26" spans="1:2" ht="12.75">
      <c r="A26" s="172" t="s">
        <v>16</v>
      </c>
      <c r="B26" s="58" t="s">
        <v>223</v>
      </c>
    </row>
    <row r="27" spans="1:9" ht="12.75">
      <c r="A27" s="172"/>
      <c r="B27" s="125" t="s">
        <v>225</v>
      </c>
      <c r="H27" s="125" t="s">
        <v>70</v>
      </c>
      <c r="I27" s="211">
        <f>IF(+'Data Entry Page'!E39&lt;&gt;"",'Data Entry Page'!E39,"")</f>
      </c>
    </row>
    <row r="28" spans="1:2" ht="12.75">
      <c r="A28" s="172"/>
      <c r="B28" s="58" t="s">
        <v>224</v>
      </c>
    </row>
    <row r="29" spans="1:11" ht="12.75">
      <c r="A29" s="172"/>
      <c r="B29" s="125" t="s">
        <v>226</v>
      </c>
      <c r="H29" s="125" t="s">
        <v>71</v>
      </c>
      <c r="I29" s="211">
        <f>IF(+'Data Entry Page'!E41&lt;&gt;"",'Data Entry Page'!E41,"")</f>
      </c>
      <c r="K29" s="212"/>
    </row>
    <row r="30" spans="1:12" s="216" customFormat="1" ht="12.75" hidden="1">
      <c r="A30" s="213" t="s">
        <v>90</v>
      </c>
      <c r="B30" s="214"/>
      <c r="C30" s="214"/>
      <c r="D30" s="214"/>
      <c r="E30" s="214"/>
      <c r="F30" s="214"/>
      <c r="G30" s="214"/>
      <c r="H30" s="214"/>
      <c r="I30" s="214"/>
      <c r="J30" s="214"/>
      <c r="K30" s="215">
        <f>IF(K12&lt;&gt;"",IF('Data Entry Page'!E39&gt;0,+'Form B'!I22+'Form B'!K22+'Form B'!I27,+I22+'Form B'!K22+'Form B'!I29),"")</f>
      </c>
      <c r="L30" s="214"/>
    </row>
    <row r="31" spans="1:13" s="216" customFormat="1" ht="12.75">
      <c r="A31" s="310"/>
      <c r="B31" s="311"/>
      <c r="C31" s="311"/>
      <c r="D31" s="311"/>
      <c r="E31" s="311"/>
      <c r="F31" s="311"/>
      <c r="G31" s="311"/>
      <c r="H31" s="311"/>
      <c r="I31" s="311"/>
      <c r="J31" s="311"/>
      <c r="K31" s="306"/>
      <c r="L31" s="311"/>
      <c r="M31" s="305"/>
    </row>
    <row r="32" spans="1:13" s="217" customFormat="1" ht="63.75" customHeight="1">
      <c r="A32" s="357"/>
      <c r="B32" s="357"/>
      <c r="C32" s="357"/>
      <c r="D32" s="357"/>
      <c r="E32" s="357"/>
      <c r="F32" s="357"/>
      <c r="G32" s="357"/>
      <c r="H32" s="357"/>
      <c r="I32" s="357"/>
      <c r="J32" s="357"/>
      <c r="K32" s="357"/>
      <c r="L32" s="116"/>
      <c r="M32" s="117" t="s">
        <v>111</v>
      </c>
    </row>
    <row r="33" spans="1:13" ht="12.75">
      <c r="A33" s="103"/>
      <c r="B33" s="103"/>
      <c r="C33" s="103"/>
      <c r="D33" s="103"/>
      <c r="E33" s="103"/>
      <c r="F33" s="103"/>
      <c r="G33" s="103"/>
      <c r="H33" s="103"/>
      <c r="I33" s="103"/>
      <c r="J33" s="103"/>
      <c r="M33" s="183"/>
    </row>
    <row r="34" spans="1:2" ht="12.75">
      <c r="A34" s="218" t="s">
        <v>17</v>
      </c>
      <c r="B34" s="58" t="s">
        <v>227</v>
      </c>
    </row>
    <row r="35" spans="1:13" ht="12.75">
      <c r="A35" s="172"/>
      <c r="B35" s="216" t="s">
        <v>228</v>
      </c>
      <c r="L35" s="216"/>
      <c r="M35" s="215">
        <f>IF('Data Entry Page'!$E$34&lt;&gt;"",IF(OR('Data Entry Page'!$E$36="No",'Data Entry Page'!$J$40&gt;0),0,+'Summary Page'!M10),"")</f>
      </c>
    </row>
    <row r="36" spans="1:2" ht="12.75">
      <c r="A36" s="218" t="s">
        <v>18</v>
      </c>
      <c r="B36" s="58" t="s">
        <v>229</v>
      </c>
    </row>
    <row r="37" spans="1:13" ht="12.75">
      <c r="A37" s="172"/>
      <c r="B37" s="125" t="s">
        <v>230</v>
      </c>
      <c r="M37" s="211">
        <f>IF($I27&lt;&gt;"",+$I27+M35,IF($I29&lt;&gt;"",+$I29,""))</f>
      </c>
    </row>
    <row r="38" spans="1:2" ht="12.75">
      <c r="A38" s="218"/>
      <c r="B38" s="58"/>
    </row>
    <row r="39" spans="1:13" ht="12.75">
      <c r="A39" s="172"/>
      <c r="M39" s="195"/>
    </row>
    <row r="40" spans="1:13" ht="12.75">
      <c r="A40" s="218"/>
      <c r="B40" s="173"/>
      <c r="C40" s="93"/>
      <c r="D40" s="93"/>
      <c r="E40" s="93"/>
      <c r="F40" s="93"/>
      <c r="G40" s="93"/>
      <c r="H40" s="93"/>
      <c r="M40" s="164"/>
    </row>
    <row r="41" spans="1:13" ht="12.75">
      <c r="A41" s="172"/>
      <c r="B41" s="93"/>
      <c r="C41" s="93"/>
      <c r="D41" s="93"/>
      <c r="E41" s="93"/>
      <c r="F41" s="93"/>
      <c r="G41" s="93"/>
      <c r="H41" s="93"/>
      <c r="M41" s="195"/>
    </row>
    <row r="42" spans="1:13" ht="12.75">
      <c r="A42" s="218"/>
      <c r="B42" s="58"/>
      <c r="M42" s="164"/>
    </row>
    <row r="43" spans="1:13" ht="12.75">
      <c r="A43" s="172"/>
      <c r="M43" s="304"/>
    </row>
    <row r="44" spans="1:13" ht="12.75">
      <c r="A44" s="218"/>
      <c r="B44" s="58"/>
      <c r="M44" s="164"/>
    </row>
    <row r="45" spans="1:13" ht="12.75">
      <c r="A45" s="172"/>
      <c r="M45" s="164"/>
    </row>
    <row r="46" spans="1:13" ht="12.75">
      <c r="A46" s="218"/>
      <c r="B46" s="58"/>
      <c r="M46" s="164"/>
    </row>
    <row r="47" spans="1:13" ht="12.75">
      <c r="A47" s="218"/>
      <c r="B47" s="220"/>
      <c r="M47" s="195"/>
    </row>
    <row r="48" spans="1:13" ht="12.75">
      <c r="A48" s="218"/>
      <c r="B48" s="58"/>
      <c r="G48" s="161"/>
      <c r="H48" s="188"/>
      <c r="L48" s="177"/>
      <c r="M48" s="164"/>
    </row>
    <row r="49" spans="7:13" ht="12.75">
      <c r="G49" s="161"/>
      <c r="H49" s="171"/>
      <c r="I49" s="164"/>
      <c r="J49" s="171"/>
      <c r="M49" s="195"/>
    </row>
    <row r="50" spans="1:13" s="216" customFormat="1" ht="12.75">
      <c r="A50" s="221"/>
      <c r="B50" s="222"/>
      <c r="M50" s="305"/>
    </row>
    <row r="51" spans="1:13" s="216" customFormat="1" ht="12.75">
      <c r="A51" s="221"/>
      <c r="B51" s="75"/>
      <c r="M51" s="305"/>
    </row>
    <row r="52" spans="1:13" s="216" customFormat="1" ht="12.75">
      <c r="A52" s="221"/>
      <c r="B52" s="75"/>
      <c r="L52" s="223"/>
      <c r="M52" s="306"/>
    </row>
    <row r="53" spans="1:13" s="216" customFormat="1" ht="12.75">
      <c r="A53" s="221"/>
      <c r="B53" s="58"/>
      <c r="M53" s="305"/>
    </row>
    <row r="54" spans="1:13" s="216" customFormat="1" ht="12.75">
      <c r="A54" s="221"/>
      <c r="B54" s="125"/>
      <c r="M54" s="305"/>
    </row>
    <row r="55" spans="1:13" s="216" customFormat="1" ht="12.75">
      <c r="A55" s="221"/>
      <c r="B55" s="125"/>
      <c r="M55" s="305"/>
    </row>
    <row r="56" spans="1:13" s="216" customFormat="1" ht="12.75">
      <c r="A56" s="221"/>
      <c r="B56" s="125"/>
      <c r="M56" s="305"/>
    </row>
    <row r="57" spans="1:13" s="216" customFormat="1" ht="12.75">
      <c r="A57" s="221"/>
      <c r="B57" s="125"/>
      <c r="M57" s="305"/>
    </row>
    <row r="58" spans="1:13" s="216" customFormat="1" ht="12.75">
      <c r="A58" s="221"/>
      <c r="B58" s="75"/>
      <c r="M58" s="305"/>
    </row>
    <row r="59" spans="1:13" s="216" customFormat="1" ht="12.75">
      <c r="A59" s="221"/>
      <c r="B59" s="75"/>
      <c r="M59" s="305"/>
    </row>
    <row r="60" spans="1:13" s="216" customFormat="1" ht="12.75">
      <c r="A60" s="221"/>
      <c r="B60" s="75"/>
      <c r="M60" s="306"/>
    </row>
    <row r="61" spans="1:2" s="216" customFormat="1" ht="12.75">
      <c r="A61" s="224"/>
      <c r="B61" s="75"/>
    </row>
    <row r="62" s="216" customFormat="1" ht="12.75">
      <c r="A62" s="213"/>
    </row>
    <row r="63" s="216" customFormat="1" ht="12.75">
      <c r="A63" s="213"/>
    </row>
    <row r="64" ht="12.75">
      <c r="A64" s="225"/>
    </row>
    <row r="65" ht="12.75">
      <c r="A65" s="225"/>
    </row>
    <row r="66" ht="12.75">
      <c r="A66" s="225"/>
    </row>
    <row r="67" ht="12.75">
      <c r="A67" s="225"/>
    </row>
    <row r="68" ht="12.75">
      <c r="A68" s="225"/>
    </row>
    <row r="69" ht="12.75">
      <c r="A69" s="225"/>
    </row>
    <row r="70" ht="12.75">
      <c r="A70" s="225"/>
    </row>
    <row r="71" ht="12.75">
      <c r="A71" s="225"/>
    </row>
    <row r="72" ht="12.75">
      <c r="A72" s="225"/>
    </row>
    <row r="73" ht="12.75">
      <c r="A73" s="225"/>
    </row>
    <row r="74" ht="12.75">
      <c r="A74" s="225"/>
    </row>
  </sheetData>
  <sheetProtection password="E008" sheet="1"/>
  <mergeCells count="2">
    <mergeCell ref="A9:K10"/>
    <mergeCell ref="A32:K32"/>
  </mergeCells>
  <printOptions/>
  <pageMargins left="0" right="0" top="0.25" bottom="0.25" header="0.25" footer="0.02"/>
  <pageSetup cellComments="atEnd" firstPageNumber="1" useFirstPageNumber="1" orientation="portrait" scale="79" r:id="rId2"/>
  <headerFooter>
    <oddHeader>&amp;R&amp;"Times New Roman,Bold"&amp;11
</oddHeader>
    <oddFooter>&amp;L&amp;"Times New Roman,Bold"&amp;10(Form Revised 4-2021)&amp;C&amp;"Times New Roman,Bold"&amp;10Form B</oddFooter>
  </headerFooter>
  <drawing r:id="rId1"/>
</worksheet>
</file>

<file path=xl/worksheets/sheet5.xml><?xml version="1.0" encoding="utf-8"?>
<worksheet xmlns="http://schemas.openxmlformats.org/spreadsheetml/2006/main" xmlns:r="http://schemas.openxmlformats.org/officeDocument/2006/relationships">
  <dimension ref="A1:N52"/>
  <sheetViews>
    <sheetView showGridLines="0" zoomScalePageLayoutView="0" workbookViewId="0" topLeftCell="A1">
      <selection activeCell="K3" sqref="K3"/>
    </sheetView>
  </sheetViews>
  <sheetFormatPr defaultColWidth="9.00390625" defaultRowHeight="15.75"/>
  <cols>
    <col min="1" max="1" width="3.125" style="97" customWidth="1"/>
    <col min="2" max="2" width="11.125" style="125" customWidth="1"/>
    <col min="3" max="5" width="10.625" style="125" customWidth="1"/>
    <col min="6" max="6" width="2.625" style="125" customWidth="1"/>
    <col min="7" max="7" width="10.625" style="125" customWidth="1"/>
    <col min="8" max="8" width="2.625" style="125" customWidth="1"/>
    <col min="9" max="9" width="13.625" style="125" customWidth="1"/>
    <col min="10" max="10" width="5.625" style="125" customWidth="1"/>
    <col min="11" max="11" width="15.625" style="125" customWidth="1"/>
    <col min="12" max="12" width="1.625" style="125" customWidth="1"/>
    <col min="13" max="13" width="3.625" style="125" customWidth="1"/>
    <col min="14" max="14" width="1.625" style="125" customWidth="1"/>
    <col min="15" max="15" width="1.37890625" style="125" customWidth="1"/>
    <col min="16" max="16" width="9.00390625" style="125" customWidth="1"/>
    <col min="17" max="16384" width="9.00390625" style="125" customWidth="1"/>
  </cols>
  <sheetData>
    <row r="1" spans="1:11" ht="12.75">
      <c r="A1" s="65" t="s">
        <v>91</v>
      </c>
      <c r="B1" s="58"/>
      <c r="C1" s="58"/>
      <c r="D1" s="58"/>
      <c r="E1" s="58"/>
      <c r="F1" s="58"/>
      <c r="G1" s="58"/>
      <c r="H1" s="58"/>
      <c r="I1" s="58"/>
      <c r="J1" s="154" t="s">
        <v>68</v>
      </c>
      <c r="K1" s="154">
        <f ca="1">TODAY()</f>
        <v>45370</v>
      </c>
    </row>
    <row r="2" spans="1:14" ht="12.75">
      <c r="A2" s="184" t="s">
        <v>231</v>
      </c>
      <c r="B2" s="205"/>
      <c r="C2" s="205"/>
      <c r="D2" s="205"/>
      <c r="E2" s="205"/>
      <c r="F2" s="205"/>
      <c r="G2" s="205"/>
      <c r="H2" s="205"/>
      <c r="I2" s="205"/>
      <c r="J2" s="205"/>
      <c r="K2" s="226" t="s">
        <v>281</v>
      </c>
      <c r="L2" s="220"/>
      <c r="N2" s="201"/>
    </row>
    <row r="3" spans="1:11" ht="12.75">
      <c r="A3" s="72" t="s">
        <v>108</v>
      </c>
      <c r="B3" s="205"/>
      <c r="C3" s="205"/>
      <c r="D3" s="205"/>
      <c r="E3" s="205"/>
      <c r="F3" s="205"/>
      <c r="G3" s="205"/>
      <c r="H3" s="205"/>
      <c r="I3" s="205"/>
      <c r="J3" s="205"/>
      <c r="K3" s="220"/>
    </row>
    <row r="4" spans="1:14" ht="12.75">
      <c r="A4" s="170"/>
      <c r="B4" s="163"/>
      <c r="C4" s="163"/>
      <c r="D4" s="163"/>
      <c r="E4" s="163"/>
      <c r="F4" s="163"/>
      <c r="G4" s="163"/>
      <c r="H4" s="163"/>
      <c r="I4" s="163"/>
      <c r="J4" s="163"/>
      <c r="K4" s="156"/>
      <c r="L4" s="164"/>
      <c r="M4" s="164"/>
      <c r="N4" s="164"/>
    </row>
    <row r="5" spans="1:12" ht="12.75">
      <c r="A5" s="202">
        <f>IF(+'Data Entry Page'!E5&lt;&gt;"",+'Data Entry Page'!E5,"")</f>
      </c>
      <c r="B5" s="203"/>
      <c r="C5" s="203"/>
      <c r="E5" s="227">
        <f>IF(+'Data Entry Page'!E6&lt;&gt;"",+'Data Entry Page'!E6,"")</f>
      </c>
      <c r="F5" s="203"/>
      <c r="G5" s="203"/>
      <c r="J5" s="203" t="s">
        <v>55</v>
      </c>
      <c r="K5" s="203"/>
      <c r="L5" s="203"/>
    </row>
    <row r="6" spans="1:12" ht="12.75">
      <c r="A6" s="204" t="s">
        <v>164</v>
      </c>
      <c r="B6" s="205"/>
      <c r="C6" s="205"/>
      <c r="E6" s="205" t="s">
        <v>166</v>
      </c>
      <c r="F6" s="205"/>
      <c r="G6" s="205"/>
      <c r="J6" s="205" t="s">
        <v>167</v>
      </c>
      <c r="K6" s="205"/>
      <c r="L6" s="205"/>
    </row>
    <row r="7" spans="1:12" ht="12.75">
      <c r="A7" s="204"/>
      <c r="B7" s="205"/>
      <c r="C7" s="205"/>
      <c r="E7" s="205"/>
      <c r="F7" s="205"/>
      <c r="G7" s="205"/>
      <c r="J7" s="205"/>
      <c r="K7" s="205"/>
      <c r="L7" s="205"/>
    </row>
    <row r="8" spans="1:13" ht="13.5" thickBot="1">
      <c r="A8" s="243" t="s">
        <v>115</v>
      </c>
      <c r="B8" s="244"/>
      <c r="C8" s="244"/>
      <c r="D8" s="244"/>
      <c r="E8" s="244"/>
      <c r="F8" s="244"/>
      <c r="G8" s="244"/>
      <c r="H8" s="244"/>
      <c r="I8" s="244"/>
      <c r="J8" s="244"/>
      <c r="K8" s="244"/>
      <c r="L8" s="244"/>
      <c r="M8" s="244"/>
    </row>
    <row r="9" spans="1:12" ht="12.75">
      <c r="A9" s="206"/>
      <c r="B9" s="164"/>
      <c r="C9" s="164"/>
      <c r="D9" s="164"/>
      <c r="E9" s="164"/>
      <c r="F9" s="164"/>
      <c r="G9" s="164"/>
      <c r="H9" s="164"/>
      <c r="I9" s="164"/>
      <c r="J9" s="164"/>
      <c r="K9" s="164"/>
      <c r="L9" s="164"/>
    </row>
    <row r="10" spans="1:12" ht="12.75">
      <c r="A10" s="233" t="s">
        <v>232</v>
      </c>
      <c r="B10" s="93"/>
      <c r="C10" s="93"/>
      <c r="D10" s="93"/>
      <c r="E10" s="93"/>
      <c r="F10" s="93"/>
      <c r="G10" s="93"/>
      <c r="H10" s="93"/>
      <c r="I10" s="93"/>
      <c r="J10" s="93"/>
      <c r="K10" s="93"/>
      <c r="L10" s="93"/>
    </row>
    <row r="11" spans="1:12" ht="12.75">
      <c r="A11" s="93" t="s">
        <v>127</v>
      </c>
      <c r="B11" s="93"/>
      <c r="C11" s="93"/>
      <c r="D11" s="93"/>
      <c r="E11" s="93"/>
      <c r="F11" s="93"/>
      <c r="G11" s="93"/>
      <c r="H11" s="93"/>
      <c r="I11" s="93"/>
      <c r="J11" s="93"/>
      <c r="K11" s="93"/>
      <c r="L11" s="93"/>
    </row>
    <row r="12" spans="1:12" ht="5.25" customHeight="1">
      <c r="A12" s="93"/>
      <c r="B12" s="93"/>
      <c r="C12" s="93"/>
      <c r="D12" s="93"/>
      <c r="E12" s="93"/>
      <c r="F12" s="93"/>
      <c r="G12" s="93"/>
      <c r="H12" s="93"/>
      <c r="I12" s="93"/>
      <c r="J12" s="93"/>
      <c r="K12" s="93"/>
      <c r="L12" s="93"/>
    </row>
    <row r="13" ht="12.75">
      <c r="A13" s="234" t="s">
        <v>128</v>
      </c>
    </row>
    <row r="14" ht="12.75">
      <c r="A14" s="234" t="s">
        <v>129</v>
      </c>
    </row>
    <row r="15" spans="1:12" ht="12.75">
      <c r="A15" s="206"/>
      <c r="B15" s="164"/>
      <c r="C15" s="164"/>
      <c r="D15" s="164"/>
      <c r="E15" s="164"/>
      <c r="F15" s="164"/>
      <c r="G15" s="164"/>
      <c r="H15" s="164"/>
      <c r="I15" s="164"/>
      <c r="J15" s="164"/>
      <c r="K15" s="164"/>
      <c r="L15" s="201"/>
    </row>
    <row r="16" spans="1:2" ht="12.75">
      <c r="A16" s="218" t="s">
        <v>12</v>
      </c>
      <c r="B16" s="58" t="s">
        <v>279</v>
      </c>
    </row>
    <row r="17" spans="1:11" ht="12.75">
      <c r="A17" s="172"/>
      <c r="B17" s="125" t="s">
        <v>233</v>
      </c>
      <c r="K17" s="182">
        <f>IF(OR(+'Data Entry Page'!J52&lt;&gt;"",+'Data Entry Page'!J53&lt;&gt;"",+'Data Entry Page'!J54&lt;&gt;"",+'Data Entry Page'!J55&lt;&gt;""),IF(+'Data Entry Page'!J52+'Data Entry Page'!J53+'Data Entry Page'!J54+'Data Entry Page'!J55&gt;0,IF(+'Form A'!N11&lt;&gt;"",+'Form A'!N11,0),""),"")</f>
      </c>
    </row>
    <row r="18" spans="1:11" ht="12.75">
      <c r="A18" s="218" t="s">
        <v>13</v>
      </c>
      <c r="B18" s="193" t="s">
        <v>116</v>
      </c>
      <c r="C18" s="93"/>
      <c r="D18" s="93"/>
      <c r="E18" s="93"/>
      <c r="F18" s="93"/>
      <c r="G18" s="93"/>
      <c r="H18" s="93"/>
      <c r="I18" s="93"/>
      <c r="K18" s="195"/>
    </row>
    <row r="19" spans="1:11" ht="12.75">
      <c r="A19" s="172"/>
      <c r="B19" s="93" t="s">
        <v>234</v>
      </c>
      <c r="C19" s="93"/>
      <c r="D19" s="93"/>
      <c r="E19" s="93"/>
      <c r="F19" s="93"/>
      <c r="G19" s="93"/>
      <c r="H19" s="93"/>
      <c r="I19" s="93"/>
      <c r="K19" s="195"/>
    </row>
    <row r="20" spans="1:11" ht="12.75">
      <c r="A20" s="172"/>
      <c r="B20" s="93" t="s">
        <v>235</v>
      </c>
      <c r="C20" s="93"/>
      <c r="D20" s="93"/>
      <c r="E20" s="93"/>
      <c r="F20" s="93"/>
      <c r="G20" s="93"/>
      <c r="H20" s="93"/>
      <c r="I20" s="93"/>
      <c r="K20" s="195"/>
    </row>
    <row r="21" spans="1:9" ht="12.75">
      <c r="A21" s="172"/>
      <c r="B21" s="93" t="s">
        <v>130</v>
      </c>
      <c r="C21" s="93"/>
      <c r="D21" s="93"/>
      <c r="E21" s="93"/>
      <c r="F21" s="93"/>
      <c r="G21" s="93"/>
      <c r="H21" s="93"/>
      <c r="I21" s="93"/>
    </row>
    <row r="22" spans="1:11" ht="12.75">
      <c r="A22" s="172"/>
      <c r="B22" s="93" t="s">
        <v>131</v>
      </c>
      <c r="C22" s="93"/>
      <c r="D22" s="93"/>
      <c r="E22" s="93"/>
      <c r="F22" s="93"/>
      <c r="G22" s="93"/>
      <c r="H22" s="93"/>
      <c r="I22" s="93"/>
      <c r="K22" s="182">
        <f>IF(+'Data Entry Page'!J52&lt;&gt;"",+ROUND('Data Entry Page'!J52,0),"")</f>
      </c>
    </row>
    <row r="23" spans="1:11" ht="12.75">
      <c r="A23" s="218" t="s">
        <v>14</v>
      </c>
      <c r="B23" s="193" t="s">
        <v>280</v>
      </c>
      <c r="C23" s="94"/>
      <c r="D23" s="94"/>
      <c r="E23" s="94"/>
      <c r="F23" s="94"/>
      <c r="G23" s="94"/>
      <c r="H23" s="94"/>
      <c r="I23" s="94"/>
      <c r="J23" s="93"/>
      <c r="K23" s="177"/>
    </row>
    <row r="24" spans="1:9" ht="12.75">
      <c r="A24" s="172"/>
      <c r="B24" s="125" t="s">
        <v>236</v>
      </c>
      <c r="C24" s="94"/>
      <c r="D24" s="94"/>
      <c r="E24" s="94"/>
      <c r="F24" s="94"/>
      <c r="G24" s="94"/>
      <c r="H24" s="94"/>
      <c r="I24" s="94"/>
    </row>
    <row r="25" spans="1:11" ht="12.75">
      <c r="A25" s="172"/>
      <c r="B25" s="94" t="s">
        <v>237</v>
      </c>
      <c r="C25" s="94"/>
      <c r="D25" s="94"/>
      <c r="E25" s="94"/>
      <c r="F25" s="94"/>
      <c r="G25" s="94"/>
      <c r="H25" s="94"/>
      <c r="I25" s="94"/>
      <c r="K25" s="182">
        <f>IF(+'Data Entry Page'!J53&lt;&gt;"",+ROUND('Data Entry Page'!J53,0),"")</f>
      </c>
    </row>
    <row r="26" spans="1:11" ht="12.75">
      <c r="A26" s="235" t="s">
        <v>15</v>
      </c>
      <c r="B26" s="193" t="s">
        <v>117</v>
      </c>
      <c r="C26" s="94"/>
      <c r="D26" s="94"/>
      <c r="E26" s="94"/>
      <c r="F26" s="94"/>
      <c r="G26" s="94"/>
      <c r="H26" s="94"/>
      <c r="I26" s="94"/>
      <c r="K26" s="177"/>
    </row>
    <row r="27" spans="1:11" ht="12.75">
      <c r="A27" s="175"/>
      <c r="B27" s="94" t="s">
        <v>238</v>
      </c>
      <c r="C27" s="94"/>
      <c r="D27" s="94"/>
      <c r="E27" s="94"/>
      <c r="F27" s="94"/>
      <c r="G27" s="94"/>
      <c r="H27" s="94"/>
      <c r="I27" s="94"/>
      <c r="K27" s="177"/>
    </row>
    <row r="28" spans="1:9" ht="12.75">
      <c r="A28" s="175"/>
      <c r="B28" s="94" t="s">
        <v>239</v>
      </c>
      <c r="C28" s="94"/>
      <c r="D28" s="94"/>
      <c r="E28" s="94"/>
      <c r="F28" s="94"/>
      <c r="G28" s="94"/>
      <c r="H28" s="94"/>
      <c r="I28" s="94"/>
    </row>
    <row r="29" spans="1:9" ht="12.75">
      <c r="A29" s="175"/>
      <c r="B29" s="94" t="s">
        <v>132</v>
      </c>
      <c r="C29" s="94"/>
      <c r="D29" s="94"/>
      <c r="E29" s="94"/>
      <c r="F29" s="94"/>
      <c r="G29" s="94"/>
      <c r="H29" s="94"/>
      <c r="I29" s="94"/>
    </row>
    <row r="30" spans="1:11" ht="12.75">
      <c r="A30" s="175"/>
      <c r="B30" s="94" t="s">
        <v>133</v>
      </c>
      <c r="C30" s="94"/>
      <c r="D30" s="94"/>
      <c r="E30" s="94"/>
      <c r="F30" s="94"/>
      <c r="G30" s="94"/>
      <c r="H30" s="94"/>
      <c r="I30" s="94"/>
      <c r="K30" s="182">
        <f>IF(+'Data Entry Page'!J54&lt;&gt;"",+ROUND('Data Entry Page'!J54,0),"")</f>
      </c>
    </row>
    <row r="31" spans="1:11" ht="12.75">
      <c r="A31" s="235" t="s">
        <v>16</v>
      </c>
      <c r="B31" s="58" t="s">
        <v>118</v>
      </c>
      <c r="K31" s="182">
        <f>IF(AND(K22&lt;&gt;"",K25&lt;&gt;"",K30&lt;&gt;""),+K22+K25+K30,"")</f>
      </c>
    </row>
    <row r="32" spans="1:11" ht="12.75">
      <c r="A32" s="235" t="s">
        <v>17</v>
      </c>
      <c r="B32" s="173" t="s">
        <v>240</v>
      </c>
      <c r="K32" s="177"/>
    </row>
    <row r="33" spans="1:11" ht="12.75">
      <c r="A33" s="175"/>
      <c r="B33" s="94" t="s">
        <v>119</v>
      </c>
      <c r="C33" s="94"/>
      <c r="D33" s="94"/>
      <c r="E33" s="94"/>
      <c r="F33" s="94"/>
      <c r="G33" s="94"/>
      <c r="H33" s="94"/>
      <c r="I33" s="94"/>
      <c r="K33" s="177"/>
    </row>
    <row r="34" spans="1:9" ht="12.75">
      <c r="A34" s="175"/>
      <c r="B34" s="94" t="s">
        <v>120</v>
      </c>
      <c r="C34" s="94"/>
      <c r="D34" s="94"/>
      <c r="E34" s="94"/>
      <c r="F34" s="94"/>
      <c r="G34" s="94"/>
      <c r="H34" s="94"/>
      <c r="I34" s="94"/>
    </row>
    <row r="35" spans="1:11" ht="12.75">
      <c r="A35" s="175" t="s">
        <v>40</v>
      </c>
      <c r="B35" s="94" t="s">
        <v>134</v>
      </c>
      <c r="C35" s="94"/>
      <c r="D35" s="94"/>
      <c r="E35" s="94"/>
      <c r="F35" s="94"/>
      <c r="G35" s="94"/>
      <c r="H35" s="94"/>
      <c r="I35" s="94"/>
      <c r="K35" s="195"/>
    </row>
    <row r="36" spans="1:11" ht="12.75">
      <c r="A36" s="175"/>
      <c r="B36" s="94" t="s">
        <v>121</v>
      </c>
      <c r="C36" s="94"/>
      <c r="D36" s="94"/>
      <c r="E36" s="94"/>
      <c r="F36" s="94"/>
      <c r="G36" s="94"/>
      <c r="H36" s="94"/>
      <c r="I36" s="94"/>
      <c r="K36" s="182">
        <f>IF(+'Data Entry Page'!J55&lt;&gt;"",+ROUND('Data Entry Page'!J55,0),"")</f>
      </c>
    </row>
    <row r="37" spans="1:11" ht="12.75">
      <c r="A37" s="235" t="s">
        <v>18</v>
      </c>
      <c r="B37" s="173" t="s">
        <v>122</v>
      </c>
      <c r="K37" s="177"/>
    </row>
    <row r="38" spans="1:11" ht="12.75">
      <c r="A38" s="172"/>
      <c r="B38" s="94" t="s">
        <v>123</v>
      </c>
      <c r="C38" s="94"/>
      <c r="D38" s="94"/>
      <c r="E38" s="94"/>
      <c r="F38" s="94"/>
      <c r="G38" s="94"/>
      <c r="H38" s="94"/>
      <c r="I38" s="94"/>
      <c r="K38" s="177"/>
    </row>
    <row r="39" spans="1:9" ht="12.75">
      <c r="A39" s="175"/>
      <c r="B39" s="94" t="s">
        <v>124</v>
      </c>
      <c r="C39" s="94"/>
      <c r="D39" s="94"/>
      <c r="E39" s="94"/>
      <c r="F39" s="94"/>
      <c r="G39" s="94"/>
      <c r="H39" s="94"/>
      <c r="I39" s="94"/>
    </row>
    <row r="40" spans="1:9" ht="12.75">
      <c r="A40" s="175"/>
      <c r="B40" s="94" t="s">
        <v>125</v>
      </c>
      <c r="C40" s="94"/>
      <c r="D40" s="94"/>
      <c r="E40" s="94"/>
      <c r="F40" s="94"/>
      <c r="G40" s="94"/>
      <c r="H40" s="94"/>
      <c r="I40" s="94"/>
    </row>
    <row r="41" spans="1:11" ht="12.75">
      <c r="A41" s="175"/>
      <c r="B41" s="94" t="s">
        <v>135</v>
      </c>
      <c r="C41" s="94"/>
      <c r="D41" s="94"/>
      <c r="E41" s="94"/>
      <c r="F41" s="94"/>
      <c r="G41" s="94"/>
      <c r="H41" s="94"/>
      <c r="I41" s="94"/>
      <c r="K41" s="182">
        <f>IF(OR(K31&lt;&gt;"",K36&lt;&gt;""),+K31-K36,"")</f>
      </c>
    </row>
    <row r="42" spans="1:2" ht="12.75">
      <c r="A42" s="235" t="s">
        <v>19</v>
      </c>
      <c r="B42" s="93" t="s">
        <v>241</v>
      </c>
    </row>
    <row r="43" spans="1:11" ht="13.5" thickBot="1">
      <c r="A43" s="175"/>
      <c r="B43" s="93" t="s">
        <v>113</v>
      </c>
      <c r="K43" s="236">
        <f>IF(OR(K17&lt;&gt;"",K41&lt;&gt;""),IF(K17&gt;0,ROUND(K41/K17*100,4),0),"")</f>
      </c>
    </row>
    <row r="44" spans="1:11" ht="13.5" thickTop="1">
      <c r="A44" s="235" t="s">
        <v>20</v>
      </c>
      <c r="B44" s="173" t="s">
        <v>242</v>
      </c>
      <c r="J44" s="237"/>
      <c r="K44" s="1"/>
    </row>
    <row r="45" spans="1:11" ht="12.75">
      <c r="A45" s="235" t="s">
        <v>21</v>
      </c>
      <c r="B45" s="58" t="s">
        <v>126</v>
      </c>
      <c r="K45" s="238"/>
    </row>
    <row r="46" spans="1:11" ht="13.5" thickBot="1">
      <c r="A46" s="175"/>
      <c r="B46" s="58" t="s">
        <v>243</v>
      </c>
      <c r="F46" s="239"/>
      <c r="K46" s="240">
        <f>IF(K43&lt;&gt;"",+K43-K44,"")</f>
      </c>
    </row>
    <row r="47" spans="1:13" ht="13.5" thickTop="1">
      <c r="A47" s="208"/>
      <c r="B47" s="164"/>
      <c r="C47" s="164"/>
      <c r="D47" s="164"/>
      <c r="E47" s="164"/>
      <c r="F47" s="164"/>
      <c r="G47" s="164"/>
      <c r="H47" s="164"/>
      <c r="I47" s="164"/>
      <c r="J47" s="164"/>
      <c r="K47" s="195"/>
      <c r="L47" s="164"/>
      <c r="M47" s="164"/>
    </row>
    <row r="48" spans="1:12" ht="12.75">
      <c r="A48" s="241" t="s">
        <v>30</v>
      </c>
      <c r="B48" s="242" t="s">
        <v>244</v>
      </c>
      <c r="C48" s="94"/>
      <c r="D48" s="94"/>
      <c r="E48" s="94"/>
      <c r="F48" s="94"/>
      <c r="G48" s="94"/>
      <c r="H48" s="94"/>
      <c r="I48" s="94"/>
      <c r="J48" s="94"/>
      <c r="K48" s="94"/>
      <c r="L48" s="94"/>
    </row>
    <row r="49" spans="2:12" ht="12.75">
      <c r="B49" s="94" t="s">
        <v>245</v>
      </c>
      <c r="C49" s="94"/>
      <c r="D49" s="94"/>
      <c r="E49" s="94"/>
      <c r="F49" s="94"/>
      <c r="G49" s="94"/>
      <c r="H49" s="94"/>
      <c r="I49" s="94"/>
      <c r="J49" s="94"/>
      <c r="K49" s="94"/>
      <c r="L49" s="94"/>
    </row>
    <row r="50" spans="1:11" ht="12.75" hidden="1">
      <c r="A50" s="97" t="s">
        <v>90</v>
      </c>
      <c r="I50" s="164"/>
      <c r="J50" s="164"/>
      <c r="K50" s="182">
        <f>IF(AND(K22&lt;&gt;"",K25&lt;&gt;"",K30&lt;&gt;"",K36&lt;&gt;""),+K22+K25+K30+K36,"")</f>
      </c>
    </row>
    <row r="52" spans="1:12" ht="12.75">
      <c r="A52" s="59"/>
      <c r="B52" s="205"/>
      <c r="C52" s="205"/>
      <c r="D52" s="205"/>
      <c r="E52" s="205"/>
      <c r="F52" s="205"/>
      <c r="G52" s="205"/>
      <c r="H52" s="205"/>
      <c r="I52" s="205"/>
      <c r="J52" s="205"/>
      <c r="K52" s="205"/>
      <c r="L52" s="205"/>
    </row>
  </sheetData>
  <sheetProtection password="E008" sheet="1"/>
  <printOptions/>
  <pageMargins left="0.25" right="0.25" top="0.25" bottom="0.25" header="0.25" footer="0.02"/>
  <pageSetup firstPageNumber="1" useFirstPageNumber="1" orientation="portrait" scale="90" r:id="rId3"/>
  <headerFooter>
    <oddFooter>&amp;L&amp;"Times New Roman,Bold"&amp;10(Form Revised 12-2017)&amp;C&amp;"Times New Roman,Bold"&amp;10Form C</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P56"/>
  <sheetViews>
    <sheetView showGridLines="0" tabSelected="1" workbookViewId="0" topLeftCell="A1">
      <selection activeCell="K3" sqref="K3"/>
    </sheetView>
  </sheetViews>
  <sheetFormatPr defaultColWidth="9.00390625" defaultRowHeight="15.75"/>
  <cols>
    <col min="1" max="1" width="4.625" style="245" customWidth="1"/>
    <col min="2" max="2" width="5.375" style="245" customWidth="1"/>
    <col min="3" max="3" width="16.625" style="245" customWidth="1"/>
    <col min="4" max="4" width="1.37890625" style="245" customWidth="1"/>
    <col min="5" max="6" width="8.625" style="245" customWidth="1"/>
    <col min="7" max="8" width="9.625" style="245" customWidth="1"/>
    <col min="9" max="9" width="11.625" style="245" customWidth="1"/>
    <col min="10" max="10" width="1.875" style="245" customWidth="1"/>
    <col min="11" max="11" width="8.625" style="245" customWidth="1"/>
    <col min="12" max="12" width="1.625" style="245" customWidth="1"/>
    <col min="13" max="13" width="16.625" style="245" customWidth="1"/>
    <col min="14" max="14" width="1.37890625" style="245" customWidth="1"/>
    <col min="15" max="15" width="0.2421875" style="245" customWidth="1"/>
    <col min="16" max="16" width="1.625" style="245" customWidth="1"/>
    <col min="17" max="16384" width="9.00390625" style="245" customWidth="1"/>
  </cols>
  <sheetData>
    <row r="1" spans="1:11" s="125" customFormat="1" ht="12.75">
      <c r="A1" s="65" t="s">
        <v>91</v>
      </c>
      <c r="B1" s="58"/>
      <c r="C1" s="58"/>
      <c r="D1" s="58"/>
      <c r="E1" s="58"/>
      <c r="F1" s="58"/>
      <c r="G1" s="58"/>
      <c r="H1" s="58"/>
      <c r="I1" s="58"/>
      <c r="J1" s="154" t="s">
        <v>68</v>
      </c>
      <c r="K1" s="154">
        <f ca="1">TODAY()</f>
        <v>45370</v>
      </c>
    </row>
    <row r="2" spans="1:14" s="125" customFormat="1" ht="12.75">
      <c r="A2" s="184" t="s">
        <v>246</v>
      </c>
      <c r="B2" s="205"/>
      <c r="C2" s="205"/>
      <c r="D2" s="205"/>
      <c r="E2" s="205"/>
      <c r="F2" s="205"/>
      <c r="G2" s="205"/>
      <c r="H2" s="205"/>
      <c r="I2" s="205"/>
      <c r="J2" s="205"/>
      <c r="K2" s="226" t="s">
        <v>281</v>
      </c>
      <c r="L2" s="220"/>
      <c r="N2" s="201"/>
    </row>
    <row r="3" spans="1:11" s="125" customFormat="1" ht="12.75">
      <c r="A3" s="72" t="s">
        <v>108</v>
      </c>
      <c r="B3" s="205"/>
      <c r="C3" s="205"/>
      <c r="D3" s="205"/>
      <c r="E3" s="205"/>
      <c r="F3" s="205"/>
      <c r="G3" s="205"/>
      <c r="H3" s="205"/>
      <c r="I3" s="205"/>
      <c r="J3" s="205"/>
      <c r="K3" s="220"/>
    </row>
    <row r="4" spans="1:14" s="125" customFormat="1" ht="12.75">
      <c r="A4" s="170"/>
      <c r="B4" s="163"/>
      <c r="C4" s="163"/>
      <c r="D4" s="163"/>
      <c r="E4" s="163"/>
      <c r="F4" s="163"/>
      <c r="G4" s="163"/>
      <c r="H4" s="163"/>
      <c r="I4" s="163"/>
      <c r="J4" s="163"/>
      <c r="K4" s="156"/>
      <c r="L4" s="164"/>
      <c r="M4" s="164"/>
      <c r="N4" s="164"/>
    </row>
    <row r="5" spans="1:12" s="125" customFormat="1" ht="12.75">
      <c r="A5" s="292">
        <f>IF(+'Data Entry Page'!E5&lt;&gt;"",+'Data Entry Page'!E5,"")</f>
      </c>
      <c r="B5" s="203"/>
      <c r="C5" s="219"/>
      <c r="E5" s="227">
        <f>IF(+'Data Entry Page'!E6&lt;&gt;"",+'Data Entry Page'!E6,"")</f>
      </c>
      <c r="F5" s="203"/>
      <c r="G5" s="203"/>
      <c r="J5" s="300"/>
      <c r="K5" s="203">
        <f>IF(+'Data Entry Page'!E8&lt;&gt;"",+'Data Entry Page'!E8,"")</f>
      </c>
      <c r="L5" s="203"/>
    </row>
    <row r="6" spans="1:12" s="125" customFormat="1" ht="12.75">
      <c r="A6" s="96" t="s">
        <v>164</v>
      </c>
      <c r="B6" s="205"/>
      <c r="E6" s="205" t="s">
        <v>166</v>
      </c>
      <c r="F6" s="205"/>
      <c r="G6" s="205"/>
      <c r="J6" s="205" t="s">
        <v>167</v>
      </c>
      <c r="K6" s="205"/>
      <c r="L6" s="205"/>
    </row>
    <row r="7" spans="1:16" s="125" customFormat="1" ht="13.5" thickBot="1">
      <c r="A7" s="243"/>
      <c r="B7" s="244"/>
      <c r="C7" s="244"/>
      <c r="D7" s="244"/>
      <c r="E7" s="244"/>
      <c r="F7" s="244"/>
      <c r="G7" s="244"/>
      <c r="H7" s="244"/>
      <c r="I7" s="244"/>
      <c r="J7" s="244"/>
      <c r="K7" s="244"/>
      <c r="L7" s="244"/>
      <c r="M7" s="244"/>
      <c r="N7" s="244"/>
      <c r="O7" s="244"/>
      <c r="P7" s="244"/>
    </row>
    <row r="8" spans="1:14" ht="12.75">
      <c r="A8" s="358" t="s">
        <v>84</v>
      </c>
      <c r="B8" s="359"/>
      <c r="C8" s="359"/>
      <c r="D8" s="359"/>
      <c r="E8" s="359"/>
      <c r="F8" s="359"/>
      <c r="G8" s="359"/>
      <c r="H8" s="359"/>
      <c r="I8" s="359"/>
      <c r="J8" s="359"/>
      <c r="K8" s="359"/>
      <c r="L8" s="78"/>
      <c r="M8" s="78"/>
      <c r="N8" s="78"/>
    </row>
    <row r="9" spans="1:14" ht="23.25" customHeight="1">
      <c r="A9" s="359"/>
      <c r="B9" s="359"/>
      <c r="C9" s="359"/>
      <c r="D9" s="359"/>
      <c r="E9" s="359"/>
      <c r="F9" s="359"/>
      <c r="G9" s="359"/>
      <c r="H9" s="359"/>
      <c r="I9" s="359"/>
      <c r="J9" s="359"/>
      <c r="K9" s="359"/>
      <c r="L9" s="78"/>
      <c r="M9" s="98"/>
      <c r="N9" s="78"/>
    </row>
    <row r="10" spans="1:14" ht="12.75">
      <c r="A10" s="359"/>
      <c r="B10" s="359"/>
      <c r="C10" s="359"/>
      <c r="D10" s="359"/>
      <c r="E10" s="359"/>
      <c r="F10" s="359"/>
      <c r="G10" s="359"/>
      <c r="H10" s="359"/>
      <c r="I10" s="359"/>
      <c r="J10" s="359"/>
      <c r="K10" s="359"/>
      <c r="L10" s="78"/>
      <c r="M10" s="248" t="s">
        <v>98</v>
      </c>
      <c r="N10" s="249"/>
    </row>
    <row r="11" spans="1:14" ht="12.75">
      <c r="A11" s="359"/>
      <c r="B11" s="359"/>
      <c r="C11" s="359"/>
      <c r="D11" s="359"/>
      <c r="E11" s="359"/>
      <c r="F11" s="359"/>
      <c r="G11" s="359"/>
      <c r="H11" s="359"/>
      <c r="I11" s="359"/>
      <c r="J11" s="359"/>
      <c r="K11" s="359"/>
      <c r="L11" s="78"/>
      <c r="M11" s="248" t="s">
        <v>97</v>
      </c>
      <c r="N11" s="249"/>
    </row>
    <row r="12" spans="1:14" ht="12.75">
      <c r="A12" s="290" t="s">
        <v>85</v>
      </c>
      <c r="B12" s="360" t="s">
        <v>88</v>
      </c>
      <c r="C12" s="360"/>
      <c r="D12" s="360"/>
      <c r="E12" s="360"/>
      <c r="F12" s="360"/>
      <c r="G12" s="360"/>
      <c r="H12" s="360"/>
      <c r="I12" s="360"/>
      <c r="J12" s="360"/>
      <c r="K12" s="360"/>
      <c r="L12" s="78"/>
      <c r="M12" s="250" t="s">
        <v>96</v>
      </c>
      <c r="N12" s="249"/>
    </row>
    <row r="13" spans="1:14" ht="12.75">
      <c r="A13" s="290"/>
      <c r="B13" s="360"/>
      <c r="C13" s="360"/>
      <c r="D13" s="360"/>
      <c r="E13" s="360"/>
      <c r="F13" s="360"/>
      <c r="G13" s="360"/>
      <c r="H13" s="360"/>
      <c r="I13" s="360"/>
      <c r="J13" s="360"/>
      <c r="K13" s="360"/>
      <c r="L13" s="78"/>
      <c r="M13" s="248" t="s">
        <v>95</v>
      </c>
      <c r="N13" s="249"/>
    </row>
    <row r="14" spans="1:15" ht="12.75">
      <c r="A14" s="291" t="s">
        <v>86</v>
      </c>
      <c r="B14" s="290" t="s">
        <v>87</v>
      </c>
      <c r="C14" s="290"/>
      <c r="D14" s="290"/>
      <c r="E14" s="290"/>
      <c r="F14" s="290"/>
      <c r="G14" s="290"/>
      <c r="H14" s="290"/>
      <c r="I14" s="290"/>
      <c r="J14" s="290"/>
      <c r="K14" s="290"/>
      <c r="L14" s="251"/>
      <c r="M14" s="252" t="s">
        <v>94</v>
      </c>
      <c r="N14" s="249"/>
      <c r="O14" s="250"/>
    </row>
    <row r="15" spans="1:15" ht="18" customHeight="1">
      <c r="A15" s="246"/>
      <c r="B15" s="253" t="s">
        <v>247</v>
      </c>
      <c r="C15" s="251"/>
      <c r="D15" s="251"/>
      <c r="E15" s="251"/>
      <c r="F15" s="251"/>
      <c r="G15" s="251"/>
      <c r="H15" s="251"/>
      <c r="I15" s="251"/>
      <c r="J15" s="251"/>
      <c r="L15" s="78"/>
      <c r="M15" s="251"/>
      <c r="N15" s="78"/>
      <c r="O15" s="250"/>
    </row>
    <row r="16" spans="1:16" ht="12.75">
      <c r="A16" s="254" t="s">
        <v>0</v>
      </c>
      <c r="B16" s="255" t="s">
        <v>248</v>
      </c>
      <c r="C16" s="256"/>
      <c r="D16" s="256"/>
      <c r="E16" s="256"/>
      <c r="F16" s="256"/>
      <c r="G16" s="256"/>
      <c r="H16" s="246"/>
      <c r="I16" s="246"/>
      <c r="J16" s="246"/>
      <c r="K16" s="247"/>
      <c r="L16" s="246"/>
      <c r="M16" s="257">
        <f>IF(+'Data Entry Page'!J21&lt;&gt;"",+'Data Entry Page'!J21,"")</f>
      </c>
      <c r="N16" s="246"/>
      <c r="P16" s="245" t="s">
        <v>40</v>
      </c>
    </row>
    <row r="17" spans="1:14" ht="12.75">
      <c r="A17" s="254" t="s">
        <v>2</v>
      </c>
      <c r="B17" s="255" t="s">
        <v>249</v>
      </c>
      <c r="C17" s="256"/>
      <c r="D17" s="256"/>
      <c r="E17" s="256"/>
      <c r="F17" s="256"/>
      <c r="G17" s="256"/>
      <c r="H17" s="246"/>
      <c r="I17" s="246"/>
      <c r="J17" s="246"/>
      <c r="K17" s="246"/>
      <c r="L17" s="246"/>
      <c r="M17" s="257">
        <f>IF(+M37&lt;&gt;"",+M37,"")</f>
      </c>
      <c r="N17" s="246"/>
    </row>
    <row r="18" spans="1:14" ht="12.75">
      <c r="A18" s="258" t="s">
        <v>69</v>
      </c>
      <c r="B18" s="262" t="s">
        <v>274</v>
      </c>
      <c r="C18" s="246"/>
      <c r="D18" s="246"/>
      <c r="E18" s="84"/>
      <c r="F18" s="84"/>
      <c r="G18" s="84"/>
      <c r="H18" s="246"/>
      <c r="I18" s="246"/>
      <c r="J18" s="246"/>
      <c r="K18" s="246"/>
      <c r="L18" s="246"/>
      <c r="M18" s="257">
        <f>IF(AND('Data Entry Page'!$E$36="Yes",'Data Entry Page'!$J$40&lt;1),+M44,"")</f>
      </c>
      <c r="N18" s="246"/>
    </row>
    <row r="19" spans="1:14" ht="12.75">
      <c r="A19" s="258" t="s">
        <v>3</v>
      </c>
      <c r="B19" s="84" t="s">
        <v>250</v>
      </c>
      <c r="C19" s="246"/>
      <c r="D19" s="246"/>
      <c r="E19" s="246"/>
      <c r="F19" s="246"/>
      <c r="G19" s="246"/>
      <c r="H19" s="246"/>
      <c r="I19" s="246"/>
      <c r="J19" s="246"/>
      <c r="K19" s="246"/>
      <c r="L19" s="246"/>
      <c r="M19" s="257">
        <f>IF(AND('Data Entry Page'!$E$36="Yes",'Data Entry Page'!$J$40&lt;1),'Informational Data'!M18,IF('Informational Data'!M17&lt;&gt;"",'Informational Data'!M17,""))</f>
      </c>
      <c r="N19" s="246"/>
    </row>
    <row r="20" spans="1:14" ht="12.75">
      <c r="A20" s="258" t="s">
        <v>4</v>
      </c>
      <c r="B20" s="84" t="s">
        <v>251</v>
      </c>
      <c r="C20" s="246"/>
      <c r="D20" s="246"/>
      <c r="E20" s="246"/>
      <c r="F20" s="263"/>
      <c r="G20" s="264"/>
      <c r="H20" s="246"/>
      <c r="I20" s="246"/>
      <c r="J20" s="246"/>
      <c r="K20" s="246"/>
      <c r="L20" s="246"/>
      <c r="M20" s="257">
        <f>IF(OR('Data Entry Page'!$E$36&lt;&gt;"Yes",'Data Entry Page'!$J$40&gt;1),IF('Data Entry Page'!$J$23&lt;&gt;"",'Data Entry Page'!$J$23,""),'Informational Data'!M18)</f>
      </c>
      <c r="N20" s="246"/>
    </row>
    <row r="21" spans="1:14" ht="12.75">
      <c r="A21" s="258" t="s">
        <v>5</v>
      </c>
      <c r="B21" s="84" t="s">
        <v>252</v>
      </c>
      <c r="C21" s="246"/>
      <c r="D21" s="246"/>
      <c r="E21" s="246"/>
      <c r="F21" s="246"/>
      <c r="G21" s="246"/>
      <c r="H21" s="246"/>
      <c r="I21" s="246"/>
      <c r="J21" s="246"/>
      <c r="K21" s="246"/>
      <c r="L21" s="246"/>
      <c r="M21" s="293">
        <f>IF('Data Entry Page'!$E$57&gt;0,IF('Informational Data'!M19&lt;'Informational Data'!M20,'Informational Data'!M19,'Informational Data'!M20),"")</f>
      </c>
      <c r="N21" s="246"/>
    </row>
    <row r="22" spans="1:16" ht="12.75">
      <c r="A22" s="298"/>
      <c r="B22" s="298"/>
      <c r="C22" s="298"/>
      <c r="D22" s="298"/>
      <c r="E22" s="298"/>
      <c r="F22" s="298"/>
      <c r="G22" s="298"/>
      <c r="H22" s="298"/>
      <c r="I22" s="298"/>
      <c r="J22" s="298"/>
      <c r="K22" s="298"/>
      <c r="L22" s="298"/>
      <c r="M22" s="298"/>
      <c r="N22" s="298"/>
      <c r="O22" s="299"/>
      <c r="P22" s="299"/>
    </row>
    <row r="23" spans="1:14" ht="12.75">
      <c r="A23" s="246"/>
      <c r="B23" s="246"/>
      <c r="C23" s="246"/>
      <c r="D23" s="246"/>
      <c r="E23" s="246"/>
      <c r="F23" s="246"/>
      <c r="G23" s="246"/>
      <c r="H23" s="246"/>
      <c r="I23" s="246"/>
      <c r="J23" s="246"/>
      <c r="K23" s="246"/>
      <c r="L23" s="246"/>
      <c r="M23" s="246"/>
      <c r="N23" s="246"/>
    </row>
    <row r="24" spans="1:14" ht="12.75">
      <c r="A24" s="246"/>
      <c r="B24" s="253" t="s">
        <v>253</v>
      </c>
      <c r="C24" s="246"/>
      <c r="D24" s="246"/>
      <c r="E24" s="246"/>
      <c r="F24" s="246"/>
      <c r="G24" s="246"/>
      <c r="H24" s="246"/>
      <c r="I24" s="246"/>
      <c r="J24" s="246"/>
      <c r="K24" s="247"/>
      <c r="L24" s="246"/>
      <c r="M24" s="246"/>
      <c r="N24" s="246"/>
    </row>
    <row r="25" spans="1:14" ht="12.75">
      <c r="A25" s="265" t="s">
        <v>20</v>
      </c>
      <c r="B25" s="266" t="s">
        <v>254</v>
      </c>
      <c r="C25" s="249"/>
      <c r="D25" s="249"/>
      <c r="E25" s="249"/>
      <c r="F25" s="249"/>
      <c r="G25" s="249"/>
      <c r="H25" s="246"/>
      <c r="I25" s="246"/>
      <c r="J25" s="246"/>
      <c r="K25" s="267"/>
      <c r="L25" s="246"/>
      <c r="M25" s="268">
        <f>IF(OR('Form A'!N21&lt;&gt;"",'Form A'!N34&lt;&gt;""),IF('Form A'!N34=0,0,ROUND(+('Form A'!N21-'Form A'!N34)/'Form A'!N34,6)),"")</f>
      </c>
      <c r="N25" s="246"/>
    </row>
    <row r="26" spans="1:14" ht="12.75">
      <c r="A26" s="265" t="s">
        <v>21</v>
      </c>
      <c r="B26" s="269" t="s">
        <v>204</v>
      </c>
      <c r="C26" s="251"/>
      <c r="D26" s="251"/>
      <c r="E26" s="251"/>
      <c r="F26" s="251"/>
      <c r="G26" s="251"/>
      <c r="H26" s="251"/>
      <c r="I26" s="251"/>
      <c r="J26" s="246"/>
      <c r="K26" s="264"/>
      <c r="L26" s="246"/>
      <c r="M26" s="270">
        <v>0.034</v>
      </c>
      <c r="N26" s="246"/>
    </row>
    <row r="27" spans="1:14" ht="12.75">
      <c r="A27" s="265" t="s">
        <v>22</v>
      </c>
      <c r="B27" s="271" t="s">
        <v>255</v>
      </c>
      <c r="C27" s="264"/>
      <c r="D27" s="264"/>
      <c r="E27" s="264"/>
      <c r="F27" s="272"/>
      <c r="G27" s="273"/>
      <c r="H27" s="274"/>
      <c r="I27" s="273"/>
      <c r="J27" s="246"/>
      <c r="K27" s="264"/>
      <c r="L27" s="246"/>
      <c r="M27" s="275">
        <f>IF(+'Form A'!N34&gt;0,+'Form A'!N34,0)</f>
      </c>
      <c r="N27" s="246"/>
    </row>
    <row r="28" spans="1:14" ht="12.75">
      <c r="A28" s="265" t="s">
        <v>23</v>
      </c>
      <c r="B28" s="276">
        <f>-'Data Entry Page'!L7+1</f>
        <v>-2023</v>
      </c>
      <c r="C28" s="264" t="s">
        <v>256</v>
      </c>
      <c r="D28" s="264"/>
      <c r="E28" s="264"/>
      <c r="F28" s="272"/>
      <c r="G28" s="277"/>
      <c r="H28" s="264"/>
      <c r="I28" s="264"/>
      <c r="J28" s="246"/>
      <c r="K28" s="264"/>
      <c r="L28" s="246"/>
      <c r="M28" s="278">
        <f>+M16</f>
      </c>
      <c r="N28" s="246"/>
    </row>
    <row r="29" spans="1:14" ht="12.75">
      <c r="A29" s="265" t="s">
        <v>24</v>
      </c>
      <c r="B29" s="269" t="s">
        <v>257</v>
      </c>
      <c r="C29" s="251"/>
      <c r="D29" s="251"/>
      <c r="E29" s="251"/>
      <c r="F29" s="251"/>
      <c r="G29" s="251"/>
      <c r="H29" s="251"/>
      <c r="I29" s="251"/>
      <c r="J29" s="246"/>
      <c r="K29" s="264"/>
      <c r="L29" s="246"/>
      <c r="M29" s="275">
        <f>IF(OR(M27&lt;&gt;"",M28&lt;&gt;""),ROUND(+M27*M28/100,0),"")</f>
      </c>
      <c r="N29" s="246"/>
    </row>
    <row r="30" spans="1:14" ht="12.75">
      <c r="A30" s="265" t="s">
        <v>25</v>
      </c>
      <c r="B30" s="271" t="s">
        <v>208</v>
      </c>
      <c r="C30" s="264"/>
      <c r="D30" s="264"/>
      <c r="E30" s="264"/>
      <c r="F30" s="272"/>
      <c r="G30" s="273"/>
      <c r="H30" s="274"/>
      <c r="I30" s="274"/>
      <c r="J30" s="246"/>
      <c r="K30" s="264"/>
      <c r="L30" s="246"/>
      <c r="M30" s="264"/>
      <c r="N30" s="246"/>
    </row>
    <row r="31" spans="1:14" ht="12.75">
      <c r="A31" s="279"/>
      <c r="B31" s="361" t="s">
        <v>59</v>
      </c>
      <c r="C31" s="362"/>
      <c r="D31" s="362"/>
      <c r="E31" s="362"/>
      <c r="F31" s="362"/>
      <c r="G31" s="362"/>
      <c r="H31" s="362"/>
      <c r="I31" s="362"/>
      <c r="J31" s="362"/>
      <c r="K31" s="362"/>
      <c r="L31" s="246"/>
      <c r="M31" s="264"/>
      <c r="N31" s="246"/>
    </row>
    <row r="32" spans="1:14" ht="12.75">
      <c r="A32" s="265"/>
      <c r="B32" s="361" t="s">
        <v>258</v>
      </c>
      <c r="C32" s="362"/>
      <c r="D32" s="362"/>
      <c r="E32" s="362"/>
      <c r="F32" s="362"/>
      <c r="G32" s="362"/>
      <c r="H32" s="362"/>
      <c r="I32" s="362"/>
      <c r="J32" s="362"/>
      <c r="K32" s="362"/>
      <c r="L32" s="246"/>
      <c r="M32" s="280">
        <f>IF(M25&lt;&gt;"",IF(M25&lt;0,0,IF(AND(M25&gt;0.05,M26&gt;0.05),0.05,IF(M25&lt;M26,M25,M26))),"")</f>
      </c>
      <c r="N32" s="246"/>
    </row>
    <row r="33" spans="1:14" ht="12.75">
      <c r="A33" s="265" t="s">
        <v>26</v>
      </c>
      <c r="B33" s="269" t="s">
        <v>259</v>
      </c>
      <c r="C33" s="251"/>
      <c r="D33" s="251"/>
      <c r="E33" s="251"/>
      <c r="F33" s="251"/>
      <c r="G33" s="251"/>
      <c r="H33" s="251"/>
      <c r="I33" s="251"/>
      <c r="J33" s="246"/>
      <c r="K33" s="264"/>
      <c r="L33" s="246"/>
      <c r="M33" s="281">
        <f>IF(OR(M29&lt;&gt;"",M32&lt;&gt;""),ROUND(M29*M32,0),"")</f>
      </c>
      <c r="N33" s="246"/>
    </row>
    <row r="34" spans="1:14" ht="12.75">
      <c r="A34" s="265" t="s">
        <v>27</v>
      </c>
      <c r="B34" s="271" t="s">
        <v>260</v>
      </c>
      <c r="C34" s="264"/>
      <c r="D34" s="264"/>
      <c r="E34" s="264"/>
      <c r="F34" s="272"/>
      <c r="G34" s="273"/>
      <c r="H34" s="274"/>
      <c r="I34" s="274"/>
      <c r="J34" s="246"/>
      <c r="K34" s="264"/>
      <c r="L34" s="246"/>
      <c r="M34" s="281">
        <f>IF(OR(M29&lt;&gt;"",M33&lt;&gt;""),+M29+M33,"")</f>
      </c>
      <c r="N34" s="246"/>
    </row>
    <row r="35" spans="1:14" ht="12.75">
      <c r="A35" s="265" t="s">
        <v>28</v>
      </c>
      <c r="B35" s="271" t="s">
        <v>261</v>
      </c>
      <c r="C35" s="264"/>
      <c r="D35" s="264"/>
      <c r="E35" s="264"/>
      <c r="F35" s="272"/>
      <c r="G35" s="277"/>
      <c r="H35" s="264"/>
      <c r="I35" s="264"/>
      <c r="J35" s="246"/>
      <c r="K35" s="264"/>
      <c r="L35" s="246"/>
      <c r="M35" s="275">
        <f>IF('Form A'!N21&gt;0,+'Form A'!N21,0)</f>
      </c>
      <c r="N35" s="246"/>
    </row>
    <row r="36" spans="1:14" ht="12.75">
      <c r="A36" s="265" t="s">
        <v>60</v>
      </c>
      <c r="B36" s="363" t="s">
        <v>262</v>
      </c>
      <c r="C36" s="362"/>
      <c r="D36" s="362"/>
      <c r="E36" s="362"/>
      <c r="F36" s="362"/>
      <c r="G36" s="362"/>
      <c r="H36" s="362"/>
      <c r="I36" s="362"/>
      <c r="J36" s="362"/>
      <c r="K36" s="362"/>
      <c r="L36" s="246"/>
      <c r="M36" s="264"/>
      <c r="N36" s="246"/>
    </row>
    <row r="37" spans="1:14" ht="12.75">
      <c r="A37" s="265"/>
      <c r="B37" s="362"/>
      <c r="C37" s="362"/>
      <c r="D37" s="362"/>
      <c r="E37" s="362"/>
      <c r="F37" s="362"/>
      <c r="G37" s="362"/>
      <c r="H37" s="362"/>
      <c r="I37" s="362"/>
      <c r="J37" s="362"/>
      <c r="K37" s="362"/>
      <c r="L37" s="246"/>
      <c r="M37" s="278">
        <f>IF(OR(M34&lt;&gt;"",M35&lt;&gt;""),IF(M35=0,0,ROUND(M34/M35*100,4)),"")</f>
      </c>
      <c r="N37" s="246"/>
    </row>
    <row r="38" spans="1:16" ht="12.75">
      <c r="A38" s="294"/>
      <c r="B38" s="295"/>
      <c r="C38" s="296"/>
      <c r="D38" s="296"/>
      <c r="E38" s="296"/>
      <c r="F38" s="297"/>
      <c r="G38" s="281"/>
      <c r="H38" s="286"/>
      <c r="I38" s="286"/>
      <c r="J38" s="298"/>
      <c r="K38" s="286"/>
      <c r="L38" s="298"/>
      <c r="M38" s="286"/>
      <c r="N38" s="298"/>
      <c r="O38" s="299"/>
      <c r="P38" s="299"/>
    </row>
    <row r="39" spans="1:14" ht="12.75">
      <c r="A39" s="279"/>
      <c r="B39" s="282"/>
      <c r="C39" s="283"/>
      <c r="D39" s="283"/>
      <c r="E39" s="283"/>
      <c r="F39" s="272"/>
      <c r="G39" s="277"/>
      <c r="H39" s="264"/>
      <c r="I39" s="264"/>
      <c r="J39" s="246"/>
      <c r="K39" s="264"/>
      <c r="L39" s="246"/>
      <c r="M39" s="264"/>
      <c r="N39" s="246"/>
    </row>
    <row r="40" spans="1:14" ht="12.75">
      <c r="A40" s="279"/>
      <c r="B40" s="253" t="s">
        <v>263</v>
      </c>
      <c r="C40" s="283"/>
      <c r="D40" s="283"/>
      <c r="E40" s="283"/>
      <c r="F40" s="272"/>
      <c r="G40" s="273"/>
      <c r="H40" s="274"/>
      <c r="I40" s="273"/>
      <c r="J40" s="246"/>
      <c r="K40" s="264"/>
      <c r="L40" s="246"/>
      <c r="M40" s="246"/>
      <c r="N40" s="246"/>
    </row>
    <row r="41" spans="1:14" ht="12.75">
      <c r="A41" s="284" t="s">
        <v>17</v>
      </c>
      <c r="B41" s="271" t="s">
        <v>264</v>
      </c>
      <c r="C41" s="264"/>
      <c r="D41" s="264"/>
      <c r="E41" s="264"/>
      <c r="F41" s="264"/>
      <c r="G41" s="264"/>
      <c r="H41" s="264"/>
      <c r="I41" s="264"/>
      <c r="J41" s="264"/>
      <c r="K41" s="264"/>
      <c r="L41" s="246"/>
      <c r="M41" s="246"/>
      <c r="N41" s="246"/>
    </row>
    <row r="42" spans="1:14" ht="12.75">
      <c r="A42" s="265"/>
      <c r="B42" s="264" t="s">
        <v>265</v>
      </c>
      <c r="C42" s="264"/>
      <c r="D42" s="264"/>
      <c r="E42" s="264"/>
      <c r="F42" s="264"/>
      <c r="G42" s="264"/>
      <c r="H42" s="264"/>
      <c r="I42" s="264"/>
      <c r="J42" s="264"/>
      <c r="K42" s="247"/>
      <c r="L42" s="246"/>
      <c r="M42" s="285">
        <f>IF('Data Entry Page'!$E$34&lt;&gt;"",IF(OR('Data Entry Page'!$E$36="No",'Data Entry Page'!$J$40&gt;0),0,+M16),"")</f>
      </c>
      <c r="N42" s="246"/>
    </row>
    <row r="43" spans="1:14" ht="12.75">
      <c r="A43" s="284" t="s">
        <v>18</v>
      </c>
      <c r="B43" s="271" t="s">
        <v>229</v>
      </c>
      <c r="C43" s="264"/>
      <c r="D43" s="264"/>
      <c r="E43" s="264"/>
      <c r="F43" s="264"/>
      <c r="G43" s="264"/>
      <c r="H43" s="264"/>
      <c r="I43" s="264"/>
      <c r="J43" s="264"/>
      <c r="K43" s="247"/>
      <c r="L43" s="246"/>
      <c r="M43" s="264"/>
      <c r="N43" s="246"/>
    </row>
    <row r="44" spans="1:14" ht="12.75">
      <c r="A44" s="265"/>
      <c r="B44" s="264" t="s">
        <v>266</v>
      </c>
      <c r="C44" s="264"/>
      <c r="D44" s="264"/>
      <c r="E44" s="264"/>
      <c r="F44" s="264"/>
      <c r="G44" s="264"/>
      <c r="H44" s="264"/>
      <c r="I44" s="264"/>
      <c r="J44" s="264"/>
      <c r="K44" s="247"/>
      <c r="L44" s="246"/>
      <c r="M44" s="285">
        <f>IF('Form B'!I27&lt;&gt;"",+'Form B'!I27+M42,IF('Form B'!I29&lt;&gt;"",+'Form B'!I29,""))</f>
      </c>
      <c r="N44" s="246"/>
    </row>
    <row r="45" spans="1:14" ht="12.75">
      <c r="A45" s="284"/>
      <c r="B45" s="271"/>
      <c r="C45" s="264"/>
      <c r="D45" s="264"/>
      <c r="E45" s="264"/>
      <c r="F45" s="264"/>
      <c r="G45" s="264"/>
      <c r="H45" s="264"/>
      <c r="I45" s="264"/>
      <c r="J45" s="264"/>
      <c r="K45" s="247"/>
      <c r="L45" s="246"/>
      <c r="M45" s="307"/>
      <c r="N45" s="246"/>
    </row>
    <row r="46" spans="1:14" ht="12.75">
      <c r="A46" s="284"/>
      <c r="B46" s="269"/>
      <c r="C46" s="267"/>
      <c r="D46" s="267"/>
      <c r="E46" s="267"/>
      <c r="F46" s="267"/>
      <c r="G46" s="267"/>
      <c r="H46" s="267"/>
      <c r="I46" s="264"/>
      <c r="J46" s="264"/>
      <c r="K46" s="247"/>
      <c r="L46" s="246"/>
      <c r="M46" s="307"/>
      <c r="N46" s="246"/>
    </row>
    <row r="47" spans="1:14" ht="12.75">
      <c r="A47" s="284"/>
      <c r="B47" s="264"/>
      <c r="C47" s="264"/>
      <c r="D47" s="264"/>
      <c r="E47" s="264"/>
      <c r="F47" s="264"/>
      <c r="G47" s="264"/>
      <c r="H47" s="264"/>
      <c r="I47" s="264"/>
      <c r="J47" s="264"/>
      <c r="K47" s="247"/>
      <c r="L47" s="246"/>
      <c r="M47" s="308"/>
      <c r="N47" s="246"/>
    </row>
    <row r="48" spans="1:14" ht="12.75">
      <c r="A48" s="284"/>
      <c r="B48" s="271"/>
      <c r="C48" s="264"/>
      <c r="D48" s="264"/>
      <c r="E48" s="264"/>
      <c r="F48" s="264"/>
      <c r="G48" s="264"/>
      <c r="H48" s="264"/>
      <c r="I48" s="264"/>
      <c r="J48" s="264"/>
      <c r="K48" s="247"/>
      <c r="L48" s="246"/>
      <c r="M48" s="274"/>
      <c r="N48" s="246"/>
    </row>
    <row r="49" spans="1:14" ht="12.75">
      <c r="A49" s="284"/>
      <c r="B49" s="271"/>
      <c r="C49" s="264"/>
      <c r="D49" s="264"/>
      <c r="E49" s="264"/>
      <c r="F49" s="264"/>
      <c r="G49" s="264"/>
      <c r="H49" s="264"/>
      <c r="I49" s="264"/>
      <c r="J49" s="264"/>
      <c r="K49" s="247"/>
      <c r="L49" s="246"/>
      <c r="M49" s="274"/>
      <c r="N49" s="246"/>
    </row>
    <row r="50" spans="1:14" ht="12.75">
      <c r="A50" s="284"/>
      <c r="B50" s="287"/>
      <c r="C50" s="264"/>
      <c r="D50" s="264"/>
      <c r="E50" s="264"/>
      <c r="F50" s="264"/>
      <c r="G50" s="264"/>
      <c r="H50" s="264"/>
      <c r="I50" s="264"/>
      <c r="J50" s="264"/>
      <c r="K50" s="247"/>
      <c r="L50" s="246"/>
      <c r="M50" s="307"/>
      <c r="N50" s="246"/>
    </row>
    <row r="51" spans="1:14" ht="12.75">
      <c r="A51" s="284"/>
      <c r="B51" s="271"/>
      <c r="C51" s="264"/>
      <c r="D51" s="264"/>
      <c r="E51" s="264"/>
      <c r="F51" s="264"/>
      <c r="G51" s="272"/>
      <c r="H51" s="277"/>
      <c r="I51" s="264"/>
      <c r="J51" s="264"/>
      <c r="K51" s="247"/>
      <c r="L51" s="246"/>
      <c r="M51" s="307"/>
      <c r="N51" s="246"/>
    </row>
    <row r="52" spans="1:14" ht="12.75">
      <c r="A52" s="284"/>
      <c r="B52" s="288"/>
      <c r="C52" s="264"/>
      <c r="D52" s="264"/>
      <c r="E52" s="264"/>
      <c r="F52" s="264"/>
      <c r="G52" s="264"/>
      <c r="H52" s="264"/>
      <c r="I52" s="264"/>
      <c r="J52" s="264"/>
      <c r="K52" s="247"/>
      <c r="L52" s="246"/>
      <c r="M52" s="309"/>
      <c r="N52" s="246"/>
    </row>
    <row r="53" spans="1:14" ht="12.75">
      <c r="A53" s="284"/>
      <c r="B53" s="271"/>
      <c r="C53" s="264"/>
      <c r="D53" s="264"/>
      <c r="E53" s="264"/>
      <c r="F53" s="264"/>
      <c r="G53" s="264"/>
      <c r="H53" s="264"/>
      <c r="I53" s="264"/>
      <c r="J53" s="264"/>
      <c r="K53" s="247"/>
      <c r="L53" s="246"/>
      <c r="M53" s="309"/>
      <c r="N53" s="246"/>
    </row>
    <row r="54" spans="1:14" ht="12.75">
      <c r="A54" s="284"/>
      <c r="B54" s="287"/>
      <c r="C54" s="264"/>
      <c r="D54" s="264"/>
      <c r="E54" s="264"/>
      <c r="F54" s="264"/>
      <c r="G54" s="264"/>
      <c r="H54" s="264"/>
      <c r="I54" s="264"/>
      <c r="J54" s="264"/>
      <c r="K54" s="247"/>
      <c r="L54" s="246"/>
      <c r="M54" s="309"/>
      <c r="N54" s="246"/>
    </row>
    <row r="55" spans="1:14" ht="12.75">
      <c r="A55" s="258"/>
      <c r="B55" s="259"/>
      <c r="C55" s="259"/>
      <c r="D55" s="259"/>
      <c r="E55" s="259"/>
      <c r="F55" s="259"/>
      <c r="G55" s="259"/>
      <c r="H55" s="246"/>
      <c r="I55" s="246"/>
      <c r="J55" s="246"/>
      <c r="K55" s="247"/>
      <c r="L55" s="260"/>
      <c r="M55" s="261"/>
      <c r="N55" s="246"/>
    </row>
    <row r="56" spans="1:14" ht="12.75">
      <c r="A56" s="289"/>
      <c r="B56" s="264"/>
      <c r="C56" s="264"/>
      <c r="D56" s="264"/>
      <c r="E56" s="264"/>
      <c r="F56" s="264"/>
      <c r="G56" s="264"/>
      <c r="H56" s="264"/>
      <c r="I56" s="264"/>
      <c r="J56" s="264"/>
      <c r="K56" s="264"/>
      <c r="L56" s="246"/>
      <c r="M56" s="246"/>
      <c r="N56" s="246"/>
    </row>
  </sheetData>
  <sheetProtection password="E008" sheet="1"/>
  <mergeCells count="5">
    <mergeCell ref="A8:K11"/>
    <mergeCell ref="B12:K13"/>
    <mergeCell ref="B31:K31"/>
    <mergeCell ref="B36:K37"/>
    <mergeCell ref="B32:K32"/>
  </mergeCells>
  <printOptions/>
  <pageMargins left="0" right="0" top="0" bottom="0" header="0.25" footer="0.25"/>
  <pageSetup fitToHeight="0" fitToWidth="1" orientation="portrait" scale="88" r:id="rId1"/>
  <headerFooter>
    <oddFooter>&amp;L&amp;"Times New Roman,Bold"&amp;10(Form Revised 4-2021)&amp;C&amp;"Times New Roman,Bold"&amp;10Informational Data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Becky Webb</dc:creator>
  <cp:keywords/>
  <dc:description/>
  <cp:lastModifiedBy>Jill Wilson</cp:lastModifiedBy>
  <cp:lastPrinted>2022-02-02T18:46:31Z</cp:lastPrinted>
  <dcterms:created xsi:type="dcterms:W3CDTF">2003-03-17T16:23:27Z</dcterms:created>
  <dcterms:modified xsi:type="dcterms:W3CDTF">2024-03-19T14:43:47Z</dcterms:modified>
  <cp:category/>
  <cp:version/>
  <cp:contentType/>
  <cp:contentStatus/>
</cp:coreProperties>
</file>